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tdp\OneDrive - Duco\Documents\Chiffrages\Chiffrages DucoBox\"/>
    </mc:Choice>
  </mc:AlternateContent>
  <xr:revisionPtr revIDLastSave="42" documentId="13_ncr:1_{AD0296F1-7933-4E71-98B7-81DFCC2B65A5}" xr6:coauthVersionLast="45" xr6:coauthVersionMax="45" xr10:uidLastSave="{139C3262-51A6-403D-9DE8-99CFBDCA5D65}"/>
  <bookViews>
    <workbookView xWindow="-110" yWindow="-110" windowWidth="19420" windowHeight="10420" xr2:uid="{1A03E58B-A06D-4731-9650-5FE1F8BD0266}"/>
  </bookViews>
  <sheets>
    <sheet name="Logiciel BE" sheetId="8" r:id="rId1"/>
    <sheet name="Hygro A" sheetId="6" r:id="rId2"/>
    <sheet name="Hygro B" sheetId="7" r:id="rId3"/>
  </sheets>
  <definedNames>
    <definedName name="_xlnm.Print_Area" localSheetId="0">'Logiciel BE'!$A$1:$N$25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5" i="7" l="1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3" i="7"/>
  <c r="O3" i="6"/>
  <c r="O2" i="7"/>
  <c r="O2" i="6"/>
  <c r="D14" i="8"/>
  <c r="D12" i="8"/>
  <c r="D11" i="8"/>
  <c r="D10" i="8"/>
  <c r="AB118" i="7" l="1"/>
  <c r="Y118" i="7"/>
  <c r="V118" i="7"/>
  <c r="S118" i="7"/>
  <c r="P118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5" i="7"/>
  <c r="O6" i="7"/>
  <c r="O7" i="7"/>
  <c r="O4" i="7"/>
  <c r="AD3" i="7"/>
  <c r="AC3" i="7"/>
  <c r="AB3" i="7"/>
  <c r="AA3" i="7"/>
  <c r="Z3" i="7"/>
  <c r="Y3" i="7"/>
  <c r="X3" i="7"/>
  <c r="W3" i="7"/>
  <c r="V3" i="7"/>
  <c r="U3" i="7"/>
  <c r="T3" i="7"/>
  <c r="S3" i="7"/>
  <c r="AB118" i="6"/>
  <c r="Y118" i="6"/>
  <c r="V118" i="6"/>
  <c r="S118" i="6"/>
  <c r="P118" i="6"/>
  <c r="AC3" i="6"/>
  <c r="AD3" i="6"/>
  <c r="AB3" i="6"/>
  <c r="Z3" i="6"/>
  <c r="AA3" i="6"/>
  <c r="Y3" i="6"/>
  <c r="W3" i="6"/>
  <c r="X3" i="6"/>
  <c r="V3" i="6"/>
  <c r="T3" i="6"/>
  <c r="U3" i="6"/>
  <c r="S3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6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48" i="6"/>
  <c r="O45" i="6"/>
  <c r="O46" i="6"/>
  <c r="O47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28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14" i="6"/>
  <c r="O9" i="6"/>
  <c r="O10" i="6"/>
  <c r="O11" i="6"/>
  <c r="O12" i="6"/>
  <c r="O13" i="6"/>
  <c r="O8" i="6"/>
  <c r="O5" i="6"/>
  <c r="O6" i="6"/>
  <c r="O7" i="6"/>
  <c r="O4" i="6"/>
  <c r="N77" i="6" l="1"/>
  <c r="N13" i="6"/>
  <c r="N40" i="6"/>
  <c r="R40" i="6" s="1"/>
  <c r="N45" i="6"/>
  <c r="N109" i="6"/>
  <c r="N93" i="6"/>
  <c r="N56" i="6"/>
  <c r="Y56" i="6" s="1"/>
  <c r="N103" i="6"/>
  <c r="N71" i="6"/>
  <c r="N49" i="6"/>
  <c r="N23" i="6"/>
  <c r="S23" i="6" s="1"/>
  <c r="N18" i="6"/>
  <c r="N34" i="6"/>
  <c r="N50" i="6"/>
  <c r="N66" i="6"/>
  <c r="N82" i="6"/>
  <c r="Q82" i="6" s="1"/>
  <c r="N98" i="6"/>
  <c r="N114" i="6"/>
  <c r="N69" i="6"/>
  <c r="W69" i="6" s="1"/>
  <c r="N39" i="6"/>
  <c r="N80" i="6"/>
  <c r="N48" i="6"/>
  <c r="N16" i="6"/>
  <c r="N111" i="6"/>
  <c r="N89" i="6"/>
  <c r="N68" i="6"/>
  <c r="N47" i="6"/>
  <c r="N25" i="6"/>
  <c r="Q25" i="6" s="1"/>
  <c r="N61" i="6"/>
  <c r="N88" i="6"/>
  <c r="N8" i="6"/>
  <c r="R8" i="6" s="1"/>
  <c r="N115" i="6"/>
  <c r="U115" i="6" s="1"/>
  <c r="N92" i="6"/>
  <c r="N65" i="6"/>
  <c r="N44" i="6"/>
  <c r="N17" i="6"/>
  <c r="N6" i="6"/>
  <c r="R6" i="6" s="1"/>
  <c r="N22" i="6"/>
  <c r="N38" i="6"/>
  <c r="N54" i="6"/>
  <c r="Q54" i="6" s="1"/>
  <c r="N70" i="6"/>
  <c r="N86" i="6"/>
  <c r="N102" i="6"/>
  <c r="N107" i="6"/>
  <c r="N59" i="6"/>
  <c r="N108" i="6"/>
  <c r="N112" i="6"/>
  <c r="Y112" i="6" s="1"/>
  <c r="N75" i="6"/>
  <c r="Y75" i="6" s="1"/>
  <c r="N37" i="6"/>
  <c r="Y37" i="6" s="1"/>
  <c r="N11" i="6"/>
  <c r="N105" i="6"/>
  <c r="P105" i="6" s="1"/>
  <c r="N84" i="6"/>
  <c r="P84" i="6" s="1"/>
  <c r="N63" i="6"/>
  <c r="Q63" i="6" s="1"/>
  <c r="N41" i="6"/>
  <c r="N20" i="6"/>
  <c r="P20" i="6" s="1"/>
  <c r="N7" i="6"/>
  <c r="N83" i="6"/>
  <c r="N24" i="6"/>
  <c r="N51" i="6"/>
  <c r="N29" i="6"/>
  <c r="N87" i="6"/>
  <c r="N60" i="6"/>
  <c r="N33" i="6"/>
  <c r="N12" i="6"/>
  <c r="N10" i="6"/>
  <c r="AD10" i="6" s="1"/>
  <c r="N26" i="6"/>
  <c r="N42" i="6"/>
  <c r="N58" i="6"/>
  <c r="N74" i="6"/>
  <c r="N90" i="6"/>
  <c r="N106" i="6"/>
  <c r="N96" i="6"/>
  <c r="U96" i="6" s="1"/>
  <c r="N43" i="6"/>
  <c r="AB43" i="6" s="1"/>
  <c r="N97" i="6"/>
  <c r="N101" i="6"/>
  <c r="N64" i="6"/>
  <c r="N32" i="6"/>
  <c r="N5" i="6"/>
  <c r="N100" i="6"/>
  <c r="N79" i="6"/>
  <c r="N57" i="6"/>
  <c r="N36" i="6"/>
  <c r="N15" i="6"/>
  <c r="N19" i="6"/>
  <c r="Y19" i="6" s="1"/>
  <c r="N35" i="6"/>
  <c r="N76" i="6"/>
  <c r="N62" i="6"/>
  <c r="N85" i="6"/>
  <c r="N81" i="6"/>
  <c r="AC81" i="6" s="1"/>
  <c r="N4" i="6"/>
  <c r="N31" i="6"/>
  <c r="N99" i="6"/>
  <c r="V99" i="6" s="1"/>
  <c r="N104" i="6"/>
  <c r="AA104" i="6" s="1"/>
  <c r="N55" i="6"/>
  <c r="N14" i="6"/>
  <c r="N78" i="6"/>
  <c r="N21" i="6"/>
  <c r="N91" i="6"/>
  <c r="N95" i="6"/>
  <c r="AA95" i="6" s="1"/>
  <c r="N9" i="6"/>
  <c r="N67" i="6"/>
  <c r="R67" i="6" s="1"/>
  <c r="N28" i="6"/>
  <c r="N30" i="6"/>
  <c r="N94" i="6"/>
  <c r="N53" i="6"/>
  <c r="W53" i="6" s="1"/>
  <c r="N73" i="6"/>
  <c r="N46" i="6"/>
  <c r="N27" i="6"/>
  <c r="AA27" i="6" s="1"/>
  <c r="N113" i="6"/>
  <c r="N110" i="6"/>
  <c r="N52" i="6"/>
  <c r="N72" i="6"/>
  <c r="Y72" i="6" s="1"/>
  <c r="N90" i="7"/>
  <c r="T90" i="7" s="1"/>
  <c r="N84" i="7"/>
  <c r="N46" i="7"/>
  <c r="N10" i="7"/>
  <c r="U10" i="7" s="1"/>
  <c r="N86" i="7"/>
  <c r="AB86" i="7" s="1"/>
  <c r="N48" i="7"/>
  <c r="N8" i="7"/>
  <c r="N94" i="7"/>
  <c r="V94" i="7" s="1"/>
  <c r="N56" i="7"/>
  <c r="N17" i="7"/>
  <c r="N12" i="7"/>
  <c r="N81" i="7"/>
  <c r="T81" i="7" s="1"/>
  <c r="N61" i="7"/>
  <c r="N41" i="7"/>
  <c r="N85" i="7"/>
  <c r="N4" i="7"/>
  <c r="Z4" i="7" s="1"/>
  <c r="N51" i="7"/>
  <c r="W51" i="7" s="1"/>
  <c r="N43" i="7"/>
  <c r="N89" i="7"/>
  <c r="N114" i="7"/>
  <c r="N78" i="7"/>
  <c r="V78" i="7" s="1"/>
  <c r="N40" i="7"/>
  <c r="N108" i="7"/>
  <c r="N80" i="7"/>
  <c r="Z80" i="7" s="1"/>
  <c r="N28" i="7"/>
  <c r="X28" i="7" s="1"/>
  <c r="N112" i="7"/>
  <c r="N88" i="7"/>
  <c r="N36" i="7"/>
  <c r="T36" i="7" s="1"/>
  <c r="N29" i="7"/>
  <c r="N44" i="7"/>
  <c r="N38" i="7"/>
  <c r="N104" i="7"/>
  <c r="P104" i="7" s="1"/>
  <c r="N32" i="7"/>
  <c r="N5" i="7"/>
  <c r="P5" i="7" s="1"/>
  <c r="N53" i="7"/>
  <c r="N91" i="7"/>
  <c r="N19" i="7"/>
  <c r="N65" i="7"/>
  <c r="N7" i="7"/>
  <c r="N57" i="7"/>
  <c r="N106" i="7"/>
  <c r="T106" i="7" s="1"/>
  <c r="N72" i="7"/>
  <c r="N20" i="7"/>
  <c r="N100" i="7"/>
  <c r="Z100" i="7" s="1"/>
  <c r="N60" i="7"/>
  <c r="U60" i="7" s="1"/>
  <c r="N22" i="7"/>
  <c r="N110" i="7"/>
  <c r="N68" i="7"/>
  <c r="AD68" i="7" s="1"/>
  <c r="N30" i="7"/>
  <c r="X30" i="7" s="1"/>
  <c r="N76" i="7"/>
  <c r="N70" i="7"/>
  <c r="N64" i="7"/>
  <c r="AC64" i="7" s="1"/>
  <c r="N35" i="7"/>
  <c r="Q35" i="7" s="1"/>
  <c r="N21" i="7"/>
  <c r="N59" i="7"/>
  <c r="N33" i="7"/>
  <c r="N77" i="7"/>
  <c r="N25" i="7"/>
  <c r="N69" i="7"/>
  <c r="N98" i="7"/>
  <c r="N54" i="7"/>
  <c r="N24" i="7"/>
  <c r="N37" i="7"/>
  <c r="N52" i="7"/>
  <c r="N16" i="7"/>
  <c r="N49" i="7"/>
  <c r="N45" i="7"/>
  <c r="N75" i="7"/>
  <c r="N14" i="7"/>
  <c r="N102" i="7"/>
  <c r="N96" i="7"/>
  <c r="N27" i="7"/>
  <c r="AD27" i="7" s="1"/>
  <c r="N83" i="7"/>
  <c r="R83" i="7" s="1"/>
  <c r="N92" i="7"/>
  <c r="N73" i="7"/>
  <c r="N62" i="7"/>
  <c r="N67" i="7"/>
  <c r="T67" i="7" s="1"/>
  <c r="N13" i="7"/>
  <c r="N26" i="7"/>
  <c r="N42" i="7"/>
  <c r="X42" i="7" s="1"/>
  <c r="N58" i="7"/>
  <c r="R58" i="7" s="1"/>
  <c r="N74" i="7"/>
  <c r="N95" i="7"/>
  <c r="N103" i="7"/>
  <c r="X103" i="7" s="1"/>
  <c r="N111" i="7"/>
  <c r="Q111" i="7" s="1"/>
  <c r="N23" i="7"/>
  <c r="N93" i="7"/>
  <c r="N87" i="7"/>
  <c r="W87" i="7" s="1"/>
  <c r="N6" i="7"/>
  <c r="N15" i="7"/>
  <c r="N31" i="7"/>
  <c r="N47" i="7"/>
  <c r="N63" i="7"/>
  <c r="AD63" i="7" s="1"/>
  <c r="N79" i="7"/>
  <c r="N97" i="7"/>
  <c r="N105" i="7"/>
  <c r="N113" i="7"/>
  <c r="AA113" i="7" s="1"/>
  <c r="N11" i="7"/>
  <c r="N55" i="7"/>
  <c r="N109" i="7"/>
  <c r="N9" i="7"/>
  <c r="Z9" i="7" s="1"/>
  <c r="N18" i="7"/>
  <c r="N34" i="7"/>
  <c r="N50" i="7"/>
  <c r="AD50" i="7" s="1"/>
  <c r="N66" i="7"/>
  <c r="N82" i="7"/>
  <c r="N99" i="7"/>
  <c r="N107" i="7"/>
  <c r="AB107" i="7" s="1"/>
  <c r="N115" i="7"/>
  <c r="AD115" i="7" s="1"/>
  <c r="N39" i="7"/>
  <c r="N71" i="7"/>
  <c r="N101" i="7"/>
  <c r="V101" i="7" s="1"/>
  <c r="P61" i="6" l="1"/>
  <c r="Y71" i="6"/>
  <c r="W109" i="6"/>
  <c r="P77" i="6"/>
  <c r="AC45" i="6"/>
  <c r="Q97" i="7"/>
  <c r="S95" i="7"/>
  <c r="AC69" i="7"/>
  <c r="AA108" i="7"/>
  <c r="Z99" i="7"/>
  <c r="AD31" i="7"/>
  <c r="S93" i="7"/>
  <c r="AA26" i="7"/>
  <c r="Q73" i="7"/>
  <c r="W96" i="7"/>
  <c r="Y45" i="7"/>
  <c r="V59" i="7"/>
  <c r="AA70" i="7"/>
  <c r="AA110" i="7"/>
  <c r="T20" i="7"/>
  <c r="W7" i="7"/>
  <c r="AA88" i="7"/>
  <c r="AC85" i="7"/>
  <c r="W46" i="7"/>
  <c r="V39" i="7"/>
  <c r="Y82" i="7"/>
  <c r="U18" i="7"/>
  <c r="AA11" i="7"/>
  <c r="R79" i="7"/>
  <c r="Z74" i="7"/>
  <c r="S13" i="7"/>
  <c r="AC24" i="7"/>
  <c r="AC25" i="7"/>
  <c r="V21" i="7"/>
  <c r="W76" i="7"/>
  <c r="AC22" i="7"/>
  <c r="AA72" i="7"/>
  <c r="U44" i="7"/>
  <c r="X112" i="7"/>
  <c r="Q40" i="7"/>
  <c r="AD41" i="7"/>
  <c r="U48" i="7"/>
  <c r="Y73" i="6"/>
  <c r="T91" i="6"/>
  <c r="AC97" i="6"/>
  <c r="P60" i="6"/>
  <c r="AD41" i="6"/>
  <c r="AB11" i="6"/>
  <c r="Z108" i="6"/>
  <c r="Y22" i="6"/>
  <c r="V88" i="6"/>
  <c r="Q114" i="6"/>
  <c r="Y93" i="6"/>
  <c r="Z108" i="7"/>
  <c r="R90" i="7"/>
  <c r="T80" i="7"/>
  <c r="AC41" i="7"/>
  <c r="R4" i="7"/>
  <c r="AC94" i="7"/>
  <c r="U86" i="7"/>
  <c r="S80" i="7"/>
  <c r="Q45" i="7"/>
  <c r="P28" i="7"/>
  <c r="X94" i="7"/>
  <c r="AD86" i="7"/>
  <c r="AA80" i="7"/>
  <c r="AC51" i="7"/>
  <c r="Z36" i="7"/>
  <c r="AB104" i="7"/>
  <c r="V88" i="7"/>
  <c r="AD56" i="7"/>
  <c r="R36" i="7"/>
  <c r="AC114" i="7"/>
  <c r="Z91" i="7"/>
  <c r="U85" i="7"/>
  <c r="X56" i="7"/>
  <c r="U41" i="7"/>
  <c r="U4" i="7"/>
  <c r="Y91" i="7"/>
  <c r="P86" i="7"/>
  <c r="T78" i="7"/>
  <c r="AB48" i="7"/>
  <c r="Z28" i="7"/>
  <c r="AA4" i="7"/>
  <c r="AD94" i="7"/>
  <c r="V86" i="7"/>
  <c r="Q48" i="7"/>
  <c r="Q28" i="7"/>
  <c r="V112" i="7"/>
  <c r="Z90" i="7"/>
  <c r="Y83" i="7"/>
  <c r="AD48" i="7"/>
  <c r="AD36" i="7"/>
  <c r="V114" i="7"/>
  <c r="Y90" i="7"/>
  <c r="P85" i="7"/>
  <c r="U77" i="7"/>
  <c r="AA45" i="7"/>
  <c r="P114" i="7"/>
  <c r="X8" i="7"/>
  <c r="S88" i="7"/>
  <c r="W83" i="7"/>
  <c r="Q94" i="7"/>
  <c r="Q81" i="7"/>
  <c r="V56" i="7"/>
  <c r="X85" i="7"/>
  <c r="S46" i="7"/>
  <c r="R108" i="7"/>
  <c r="S41" i="7"/>
  <c r="AB88" i="7"/>
  <c r="R45" i="7"/>
  <c r="T108" i="7"/>
  <c r="W12" i="7"/>
  <c r="AD29" i="7"/>
  <c r="AD32" i="7"/>
  <c r="P112" i="7"/>
  <c r="X84" i="7"/>
  <c r="U70" i="7"/>
  <c r="X44" i="7"/>
  <c r="Q25" i="7"/>
  <c r="S89" i="7"/>
  <c r="AB76" i="7"/>
  <c r="AA61" i="7"/>
  <c r="P38" i="7"/>
  <c r="AA112" i="7"/>
  <c r="R5" i="7"/>
  <c r="P7" i="7"/>
  <c r="Q8" i="7"/>
  <c r="S10" i="7"/>
  <c r="U12" i="7"/>
  <c r="V17" i="7"/>
  <c r="AC20" i="7"/>
  <c r="R25" i="7"/>
  <c r="S5" i="7"/>
  <c r="U7" i="7"/>
  <c r="V8" i="7"/>
  <c r="T10" i="7"/>
  <c r="V12" i="7"/>
  <c r="W17" i="7"/>
  <c r="S21" i="7"/>
  <c r="Y5" i="7"/>
  <c r="AB8" i="7"/>
  <c r="X12" i="7"/>
  <c r="Y21" i="7"/>
  <c r="AA25" i="7"/>
  <c r="P29" i="7"/>
  <c r="Q30" i="7"/>
  <c r="AA32" i="7"/>
  <c r="AB33" i="7"/>
  <c r="W36" i="7"/>
  <c r="U38" i="7"/>
  <c r="W40" i="7"/>
  <c r="X41" i="7"/>
  <c r="Z43" i="7"/>
  <c r="AA44" i="7"/>
  <c r="AB45" i="7"/>
  <c r="AC46" i="7"/>
  <c r="R51" i="7"/>
  <c r="P53" i="7"/>
  <c r="S56" i="7"/>
  <c r="T57" i="7"/>
  <c r="AD59" i="7"/>
  <c r="V7" i="7"/>
  <c r="AC10" i="7"/>
  <c r="AB20" i="7"/>
  <c r="AC27" i="7"/>
  <c r="U29" i="7"/>
  <c r="R32" i="7"/>
  <c r="Y33" i="7"/>
  <c r="Q36" i="7"/>
  <c r="X38" i="7"/>
  <c r="Z40" i="7"/>
  <c r="S43" i="7"/>
  <c r="Y44" i="7"/>
  <c r="P46" i="7"/>
  <c r="X48" i="7"/>
  <c r="AA51" i="7"/>
  <c r="P56" i="7"/>
  <c r="V57" i="7"/>
  <c r="Y60" i="7"/>
  <c r="AD61" i="7"/>
  <c r="U68" i="7"/>
  <c r="AD69" i="7"/>
  <c r="Y72" i="7"/>
  <c r="R77" i="7"/>
  <c r="S78" i="7"/>
  <c r="U80" i="7"/>
  <c r="V81" i="7"/>
  <c r="T83" i="7"/>
  <c r="U84" i="7"/>
  <c r="V85" i="7"/>
  <c r="W86" i="7"/>
  <c r="Y88" i="7"/>
  <c r="Z89" i="7"/>
  <c r="AA90" i="7"/>
  <c r="AB91" i="7"/>
  <c r="Q100" i="7"/>
  <c r="Y104" i="7"/>
  <c r="U108" i="7"/>
  <c r="W110" i="7"/>
  <c r="AC112" i="7"/>
  <c r="AC4" i="7"/>
  <c r="U5" i="7"/>
  <c r="AB12" i="7"/>
  <c r="X25" i="7"/>
  <c r="AA29" i="7"/>
  <c r="W33" i="7"/>
  <c r="AC36" i="7"/>
  <c r="R40" i="7"/>
  <c r="P43" i="7"/>
  <c r="AC44" i="7"/>
  <c r="AB46" i="7"/>
  <c r="X51" i="7"/>
  <c r="AB56" i="7"/>
  <c r="Y59" i="7"/>
  <c r="R64" i="7"/>
  <c r="W69" i="7"/>
  <c r="U73" i="7"/>
  <c r="W30" i="7"/>
  <c r="AA12" i="7"/>
  <c r="R29" i="7"/>
  <c r="Y35" i="7"/>
  <c r="U106" i="7"/>
  <c r="AA81" i="7"/>
  <c r="U69" i="7"/>
  <c r="T43" i="7"/>
  <c r="Z7" i="7"/>
  <c r="W84" i="7"/>
  <c r="AD75" i="7"/>
  <c r="AD46" i="7"/>
  <c r="AD104" i="7"/>
  <c r="V110" i="7"/>
  <c r="V5" i="7"/>
  <c r="T7" i="7"/>
  <c r="U8" i="7"/>
  <c r="W10" i="7"/>
  <c r="Y12" i="7"/>
  <c r="Z17" i="7"/>
  <c r="R21" i="7"/>
  <c r="V25" i="7"/>
  <c r="W5" i="7"/>
  <c r="Y7" i="7"/>
  <c r="Z8" i="7"/>
  <c r="X10" i="7"/>
  <c r="Z12" i="7"/>
  <c r="AA17" i="7"/>
  <c r="P22" i="7"/>
  <c r="S7" i="7"/>
  <c r="V10" i="7"/>
  <c r="U17" i="7"/>
  <c r="R22" i="7"/>
  <c r="S28" i="7"/>
  <c r="T29" i="7"/>
  <c r="AC30" i="7"/>
  <c r="P33" i="7"/>
  <c r="R35" i="7"/>
  <c r="AA36" i="7"/>
  <c r="Y38" i="7"/>
  <c r="AA40" i="7"/>
  <c r="AB41" i="7"/>
  <c r="AD43" i="7"/>
  <c r="P45" i="7"/>
  <c r="Q46" i="7"/>
  <c r="S48" i="7"/>
  <c r="V51" i="7"/>
  <c r="T53" i="7"/>
  <c r="W56" i="7"/>
  <c r="X57" i="7"/>
  <c r="S60" i="7"/>
  <c r="P8" i="7"/>
  <c r="T12" i="7"/>
  <c r="AD22" i="7"/>
  <c r="T28" i="7"/>
  <c r="Z29" i="7"/>
  <c r="X32" i="7"/>
  <c r="AD33" i="7"/>
  <c r="V36" i="7"/>
  <c r="AD38" i="7"/>
  <c r="Q41" i="7"/>
  <c r="X43" i="7"/>
  <c r="AD44" i="7"/>
  <c r="V46" i="7"/>
  <c r="AC48" i="7"/>
  <c r="R53" i="7"/>
  <c r="U56" i="7"/>
  <c r="AA57" i="7"/>
  <c r="R61" i="7"/>
  <c r="U64" i="7"/>
  <c r="R69" i="7"/>
  <c r="S70" i="7"/>
  <c r="X75" i="7"/>
  <c r="V77" i="7"/>
  <c r="W78" i="7"/>
  <c r="Y80" i="7"/>
  <c r="Z81" i="7"/>
  <c r="X83" i="7"/>
  <c r="Y84" i="7"/>
  <c r="Z85" i="7"/>
  <c r="AA86" i="7"/>
  <c r="AC88" i="7"/>
  <c r="AD89" i="7"/>
  <c r="P91" i="7"/>
  <c r="S94" i="7"/>
  <c r="AC100" i="7"/>
  <c r="AC104" i="7"/>
  <c r="Y108" i="7"/>
  <c r="Q112" i="7"/>
  <c r="S114" i="7"/>
  <c r="Y4" i="7"/>
  <c r="R7" i="7"/>
  <c r="Y17" i="7"/>
  <c r="U28" i="7"/>
  <c r="Q32" i="7"/>
  <c r="W35" i="7"/>
  <c r="AA37" i="7"/>
  <c r="Y40" i="7"/>
  <c r="W43" i="7"/>
  <c r="V45" i="7"/>
  <c r="T48" i="7"/>
  <c r="V53" i="7"/>
  <c r="S57" i="7"/>
  <c r="AD60" i="7"/>
  <c r="W64" i="7"/>
  <c r="AB69" i="7"/>
  <c r="AC75" i="7"/>
  <c r="X17" i="7"/>
  <c r="V29" i="7"/>
  <c r="U32" i="7"/>
  <c r="W104" i="7"/>
  <c r="AC78" i="7"/>
  <c r="AB61" i="7"/>
  <c r="AB40" i="7"/>
  <c r="AD112" i="7"/>
  <c r="Y81" i="7"/>
  <c r="T69" i="7"/>
  <c r="Q43" i="7"/>
  <c r="V4" i="7"/>
  <c r="P108" i="7"/>
  <c r="Z5" i="7"/>
  <c r="X7" i="7"/>
  <c r="Y8" i="7"/>
  <c r="AA10" i="7"/>
  <c r="AC12" i="7"/>
  <c r="AD17" i="7"/>
  <c r="AD21" i="7"/>
  <c r="Z25" i="7"/>
  <c r="AA5" i="7"/>
  <c r="AC7" i="7"/>
  <c r="AD8" i="7"/>
  <c r="AB10" i="7"/>
  <c r="AD12" i="7"/>
  <c r="R20" i="7"/>
  <c r="T22" i="7"/>
  <c r="AA7" i="7"/>
  <c r="AD10" i="7"/>
  <c r="AC17" i="7"/>
  <c r="P25" i="7"/>
  <c r="W28" i="7"/>
  <c r="X29" i="7"/>
  <c r="S32" i="7"/>
  <c r="T33" i="7"/>
  <c r="V35" i="7"/>
  <c r="X37" i="7"/>
  <c r="AC38" i="7"/>
  <c r="P41" i="7"/>
  <c r="R43" i="7"/>
  <c r="S44" i="7"/>
  <c r="T45" i="7"/>
  <c r="U46" i="7"/>
  <c r="W48" i="7"/>
  <c r="Z51" i="7"/>
  <c r="X53" i="7"/>
  <c r="AA56" i="7"/>
  <c r="AB57" i="7"/>
  <c r="T5" i="7"/>
  <c r="AA8" i="7"/>
  <c r="T17" i="7"/>
  <c r="T25" i="7"/>
  <c r="Y28" i="7"/>
  <c r="V30" i="7"/>
  <c r="AC32" i="7"/>
  <c r="P35" i="7"/>
  <c r="AB36" i="7"/>
  <c r="P40" i="7"/>
  <c r="V41" i="7"/>
  <c r="AC43" i="7"/>
  <c r="U45" i="7"/>
  <c r="AA46" i="7"/>
  <c r="P51" i="7"/>
  <c r="W53" i="7"/>
  <c r="Z56" i="7"/>
  <c r="S59" i="7"/>
  <c r="V61" i="7"/>
  <c r="Y64" i="7"/>
  <c r="V69" i="7"/>
  <c r="W70" i="7"/>
  <c r="U76" i="7"/>
  <c r="Z77" i="7"/>
  <c r="AA78" i="7"/>
  <c r="AC80" i="7"/>
  <c r="AD81" i="7"/>
  <c r="AB83" i="7"/>
  <c r="AC84" i="7"/>
  <c r="AD85" i="7"/>
  <c r="Q88" i="7"/>
  <c r="R89" i="7"/>
  <c r="S90" i="7"/>
  <c r="T91" i="7"/>
  <c r="W94" i="7"/>
  <c r="Q104" i="7"/>
  <c r="S106" i="7"/>
  <c r="AC108" i="7"/>
  <c r="U112" i="7"/>
  <c r="W114" i="7"/>
  <c r="T4" i="7"/>
  <c r="S8" i="7"/>
  <c r="W20" i="7"/>
  <c r="AB28" i="7"/>
  <c r="Y32" i="7"/>
  <c r="AC35" i="7"/>
  <c r="T38" i="7"/>
  <c r="R41" i="7"/>
  <c r="P44" i="7"/>
  <c r="AC45" i="7"/>
  <c r="Z48" i="7"/>
  <c r="AD53" i="7"/>
  <c r="Z57" i="7"/>
  <c r="T61" i="7"/>
  <c r="P68" i="7"/>
  <c r="X70" i="7"/>
  <c r="AD76" i="7"/>
  <c r="U78" i="7"/>
  <c r="AB80" i="7"/>
  <c r="U83" i="7"/>
  <c r="AA84" i="7"/>
  <c r="R86" i="7"/>
  <c r="Z88" i="7"/>
  <c r="Q90" i="7"/>
  <c r="W91" i="7"/>
  <c r="Z94" i="7"/>
  <c r="Z104" i="7"/>
  <c r="X108" i="7"/>
  <c r="W112" i="7"/>
  <c r="AD114" i="7"/>
  <c r="V32" i="7"/>
  <c r="R57" i="7"/>
  <c r="X64" i="7"/>
  <c r="AD5" i="7"/>
  <c r="R17" i="7"/>
  <c r="Q7" i="7"/>
  <c r="S17" i="7"/>
  <c r="P12" i="7"/>
  <c r="AB29" i="7"/>
  <c r="Q38" i="7"/>
  <c r="W44" i="7"/>
  <c r="AD51" i="7"/>
  <c r="AC5" i="7"/>
  <c r="AD28" i="7"/>
  <c r="S38" i="7"/>
  <c r="Z45" i="7"/>
  <c r="Q57" i="7"/>
  <c r="Z69" i="7"/>
  <c r="Q80" i="7"/>
  <c r="R85" i="7"/>
  <c r="W90" i="7"/>
  <c r="Q108" i="7"/>
  <c r="Q4" i="7"/>
  <c r="Q33" i="7"/>
  <c r="V44" i="7"/>
  <c r="Q59" i="7"/>
  <c r="T77" i="7"/>
  <c r="R80" i="7"/>
  <c r="AC81" i="7"/>
  <c r="Q85" i="7"/>
  <c r="AC86" i="7"/>
  <c r="AA89" i="7"/>
  <c r="AC91" i="7"/>
  <c r="AD103" i="7"/>
  <c r="S108" i="7"/>
  <c r="AB112" i="7"/>
  <c r="X4" i="7"/>
  <c r="T112" i="7"/>
  <c r="AA104" i="7"/>
  <c r="T94" i="7"/>
  <c r="X90" i="7"/>
  <c r="R88" i="7"/>
  <c r="T85" i="7"/>
  <c r="V83" i="7"/>
  <c r="P80" i="7"/>
  <c r="S77" i="7"/>
  <c r="Y70" i="7"/>
  <c r="Z68" i="7"/>
  <c r="W57" i="7"/>
  <c r="Q53" i="7"/>
  <c r="P48" i="7"/>
  <c r="AB44" i="7"/>
  <c r="Z41" i="7"/>
  <c r="Y36" i="7"/>
  <c r="T32" i="7"/>
  <c r="W25" i="7"/>
  <c r="W8" i="7"/>
  <c r="X114" i="7"/>
  <c r="AB110" i="7"/>
  <c r="AD106" i="7"/>
  <c r="AB100" i="7"/>
  <c r="U91" i="7"/>
  <c r="W89" i="7"/>
  <c r="Y86" i="7"/>
  <c r="Z84" i="7"/>
  <c r="AB81" i="7"/>
  <c r="AD78" i="7"/>
  <c r="Q77" i="7"/>
  <c r="V72" i="7"/>
  <c r="AA64" i="7"/>
  <c r="P61" i="7"/>
  <c r="Y56" i="7"/>
  <c r="V48" i="7"/>
  <c r="Z44" i="7"/>
  <c r="AC40" i="7"/>
  <c r="X36" i="7"/>
  <c r="P32" i="7"/>
  <c r="AC28" i="7"/>
  <c r="AA20" i="7"/>
  <c r="X5" i="7"/>
  <c r="AB17" i="7"/>
  <c r="Q12" i="7"/>
  <c r="T8" i="7"/>
  <c r="V43" i="7"/>
  <c r="AB25" i="7"/>
  <c r="T44" i="7"/>
  <c r="AD77" i="7"/>
  <c r="V89" i="7"/>
  <c r="S29" i="7"/>
  <c r="AC70" i="7"/>
  <c r="V84" i="7"/>
  <c r="R91" i="7"/>
  <c r="R112" i="7"/>
  <c r="R106" i="7"/>
  <c r="X88" i="7"/>
  <c r="X80" i="7"/>
  <c r="S69" i="7"/>
  <c r="Y48" i="7"/>
  <c r="W38" i="7"/>
  <c r="Z10" i="7"/>
  <c r="V108" i="7"/>
  <c r="AC89" i="7"/>
  <c r="S83" i="7"/>
  <c r="P69" i="7"/>
  <c r="Y51" i="7"/>
  <c r="Q37" i="7"/>
  <c r="AC21" i="7"/>
  <c r="AC29" i="7"/>
  <c r="R38" i="7"/>
  <c r="X40" i="7"/>
  <c r="AB7" i="7"/>
  <c r="Q20" i="7"/>
  <c r="R8" i="7"/>
  <c r="AD20" i="7"/>
  <c r="P20" i="7"/>
  <c r="W32" i="7"/>
  <c r="S40" i="7"/>
  <c r="X45" i="7"/>
  <c r="AB53" i="7"/>
  <c r="R10" i="7"/>
  <c r="AA30" i="7"/>
  <c r="U40" i="7"/>
  <c r="R48" i="7"/>
  <c r="T60" i="7"/>
  <c r="U72" i="7"/>
  <c r="R81" i="7"/>
  <c r="S86" i="7"/>
  <c r="X91" i="7"/>
  <c r="S110" i="7"/>
  <c r="Q10" i="7"/>
  <c r="U36" i="7"/>
  <c r="T46" i="7"/>
  <c r="Y61" i="7"/>
  <c r="Y77" i="7"/>
  <c r="W80" i="7"/>
  <c r="Z83" i="7"/>
  <c r="W85" i="7"/>
  <c r="T88" i="7"/>
  <c r="V90" i="7"/>
  <c r="P94" i="7"/>
  <c r="T104" i="7"/>
  <c r="AD108" i="7"/>
  <c r="T114" i="7"/>
  <c r="S4" i="7"/>
  <c r="W108" i="7"/>
  <c r="S104" i="7"/>
  <c r="AD91" i="7"/>
  <c r="P90" i="7"/>
  <c r="Z86" i="7"/>
  <c r="AB84" i="7"/>
  <c r="W81" i="7"/>
  <c r="Y78" i="7"/>
  <c r="T76" i="7"/>
  <c r="Q70" i="7"/>
  <c r="S68" i="7"/>
  <c r="AC56" i="7"/>
  <c r="AB51" i="7"/>
  <c r="Z46" i="7"/>
  <c r="R44" i="7"/>
  <c r="AD40" i="7"/>
  <c r="P36" i="7"/>
  <c r="Y29" i="7"/>
  <c r="Q17" i="7"/>
  <c r="AB5" i="7"/>
  <c r="Q114" i="7"/>
  <c r="T110" i="7"/>
  <c r="X106" i="7"/>
  <c r="Y94" i="7"/>
  <c r="AC90" i="7"/>
  <c r="AD88" i="7"/>
  <c r="Q86" i="7"/>
  <c r="S84" i="7"/>
  <c r="U81" i="7"/>
  <c r="X78" i="7"/>
  <c r="Z76" i="7"/>
  <c r="AD70" i="7"/>
  <c r="T64" i="7"/>
  <c r="V60" i="7"/>
  <c r="Q56" i="7"/>
  <c r="X46" i="7"/>
  <c r="Q44" i="7"/>
  <c r="T40" i="7"/>
  <c r="AC33" i="7"/>
  <c r="AB30" i="7"/>
  <c r="R28" i="7"/>
  <c r="P17" i="7"/>
  <c r="AB78" i="7"/>
  <c r="AD25" i="7"/>
  <c r="AA28" i="7"/>
  <c r="AA48" i="7"/>
  <c r="U35" i="7"/>
  <c r="Q68" i="7"/>
  <c r="U104" i="7"/>
  <c r="Y41" i="7"/>
  <c r="Z78" i="7"/>
  <c r="X86" i="7"/>
  <c r="AA100" i="7"/>
  <c r="Z114" i="7"/>
  <c r="AB94" i="7"/>
  <c r="AA85" i="7"/>
  <c r="AA77" i="7"/>
  <c r="Q61" i="7"/>
  <c r="W45" i="7"/>
  <c r="AB32" i="7"/>
  <c r="W4" i="7"/>
  <c r="AA91" i="7"/>
  <c r="S85" i="7"/>
  <c r="X77" i="7"/>
  <c r="W61" i="7"/>
  <c r="S45" i="7"/>
  <c r="Z32" i="7"/>
  <c r="T89" i="7"/>
  <c r="V104" i="7"/>
  <c r="R114" i="7"/>
  <c r="AC8" i="7"/>
  <c r="S22" i="7"/>
  <c r="P10" i="7"/>
  <c r="Q5" i="7"/>
  <c r="U25" i="7"/>
  <c r="X33" i="7"/>
  <c r="T41" i="7"/>
  <c r="Y46" i="7"/>
  <c r="P57" i="7"/>
  <c r="S20" i="7"/>
  <c r="S33" i="7"/>
  <c r="AA41" i="7"/>
  <c r="U51" i="7"/>
  <c r="Z61" i="7"/>
  <c r="Y76" i="7"/>
  <c r="P83" i="7"/>
  <c r="U88" i="7"/>
  <c r="AA94" i="7"/>
  <c r="Y112" i="7"/>
  <c r="U21" i="7"/>
  <c r="AA38" i="7"/>
  <c r="Q51" i="7"/>
  <c r="Q69" i="7"/>
  <c r="P78" i="7"/>
  <c r="S81" i="7"/>
  <c r="P84" i="7"/>
  <c r="AB85" i="7"/>
  <c r="P89" i="7"/>
  <c r="AB90" i="7"/>
  <c r="U94" i="7"/>
  <c r="Q106" i="7"/>
  <c r="Z110" i="7"/>
  <c r="Y114" i="7"/>
  <c r="AB4" i="7"/>
  <c r="Y106" i="7"/>
  <c r="AD100" i="7"/>
  <c r="V91" i="7"/>
  <c r="Q89" i="7"/>
  <c r="T86" i="7"/>
  <c r="T84" i="7"/>
  <c r="P81" i="7"/>
  <c r="R78" i="7"/>
  <c r="AA75" i="7"/>
  <c r="Y69" i="7"/>
  <c r="X61" i="7"/>
  <c r="R56" i="7"/>
  <c r="S51" i="7"/>
  <c r="R46" i="7"/>
  <c r="Y43" i="7"/>
  <c r="V40" i="7"/>
  <c r="V33" i="7"/>
  <c r="Q29" i="7"/>
  <c r="S12" i="7"/>
  <c r="P4" i="7"/>
  <c r="Z112" i="7"/>
  <c r="AB108" i="7"/>
  <c r="X104" i="7"/>
  <c r="R94" i="7"/>
  <c r="U90" i="7"/>
  <c r="W88" i="7"/>
  <c r="Y85" i="7"/>
  <c r="AA83" i="7"/>
  <c r="AD80" i="7"/>
  <c r="Q78" i="7"/>
  <c r="S75" i="7"/>
  <c r="X69" i="7"/>
  <c r="AC61" i="7"/>
  <c r="AD57" i="7"/>
  <c r="Y53" i="7"/>
  <c r="AD45" i="7"/>
  <c r="U43" i="7"/>
  <c r="V38" i="7"/>
  <c r="U33" i="7"/>
  <c r="R30" i="7"/>
  <c r="S25" i="7"/>
  <c r="Y10" i="7"/>
  <c r="S72" i="7"/>
  <c r="X89" i="7"/>
  <c r="R12" i="7"/>
  <c r="S36" i="7"/>
  <c r="R59" i="7"/>
  <c r="AC53" i="7"/>
  <c r="Q84" i="7"/>
  <c r="AA114" i="7"/>
  <c r="T56" i="7"/>
  <c r="X81" i="7"/>
  <c r="U89" i="7"/>
  <c r="V106" i="7"/>
  <c r="AD4" i="7"/>
  <c r="AD90" i="7"/>
  <c r="AC83" i="7"/>
  <c r="AD72" i="7"/>
  <c r="Z53" i="7"/>
  <c r="T42" i="7"/>
  <c r="V28" i="7"/>
  <c r="S112" i="7"/>
  <c r="R104" i="7"/>
  <c r="P88" i="7"/>
  <c r="V80" i="7"/>
  <c r="AB73" i="7"/>
  <c r="U57" i="7"/>
  <c r="W41" i="7"/>
  <c r="W29" i="7"/>
  <c r="AD7" i="7"/>
  <c r="P49" i="7"/>
  <c r="S49" i="7"/>
  <c r="AC49" i="7"/>
  <c r="P62" i="7"/>
  <c r="T92" i="7"/>
  <c r="AD14" i="7"/>
  <c r="AB49" i="7"/>
  <c r="V27" i="7"/>
  <c r="Z27" i="7"/>
  <c r="R96" i="7"/>
  <c r="AB52" i="7"/>
  <c r="U15" i="7"/>
  <c r="Y49" i="7"/>
  <c r="AC19" i="7"/>
  <c r="S73" i="7"/>
  <c r="T73" i="7"/>
  <c r="R73" i="7"/>
  <c r="AC6" i="7"/>
  <c r="Z75" i="7"/>
  <c r="W75" i="7"/>
  <c r="T37" i="7"/>
  <c r="S37" i="7"/>
  <c r="V100" i="7"/>
  <c r="X60" i="7"/>
  <c r="Q76" i="7"/>
  <c r="AC59" i="7"/>
  <c r="AD35" i="7"/>
  <c r="AA21" i="7"/>
  <c r="Y20" i="7"/>
  <c r="X35" i="7"/>
  <c r="V76" i="7"/>
  <c r="T59" i="7"/>
  <c r="V64" i="7"/>
  <c r="R70" i="7"/>
  <c r="X68" i="7"/>
  <c r="P106" i="7"/>
  <c r="Z60" i="7"/>
  <c r="P110" i="7"/>
  <c r="T72" i="7"/>
  <c r="S30" i="7"/>
  <c r="AC76" i="7"/>
  <c r="X59" i="7"/>
  <c r="Y42" i="7"/>
  <c r="X20" i="7"/>
  <c r="W22" i="7"/>
  <c r="V102" i="7"/>
  <c r="R102" i="7"/>
  <c r="AD102" i="7"/>
  <c r="W92" i="7"/>
  <c r="U92" i="7"/>
  <c r="U98" i="7"/>
  <c r="V98" i="7"/>
  <c r="P98" i="7"/>
  <c r="V62" i="7"/>
  <c r="Z102" i="7"/>
  <c r="AD92" i="7"/>
  <c r="W65" i="7"/>
  <c r="AA65" i="7"/>
  <c r="U65" i="7"/>
  <c r="AD19" i="7"/>
  <c r="W19" i="7"/>
  <c r="U19" i="7"/>
  <c r="X67" i="7"/>
  <c r="Z67" i="7"/>
  <c r="Q24" i="7"/>
  <c r="U24" i="7"/>
  <c r="V24" i="7"/>
  <c r="AC16" i="7"/>
  <c r="R16" i="7"/>
  <c r="X16" i="7"/>
  <c r="P14" i="7"/>
  <c r="R14" i="7"/>
  <c r="P16" i="7"/>
  <c r="X98" i="7"/>
  <c r="W102" i="7"/>
  <c r="T96" i="7"/>
  <c r="Y96" i="7"/>
  <c r="AB62" i="7"/>
  <c r="U62" i="7"/>
  <c r="X62" i="7"/>
  <c r="U54" i="7"/>
  <c r="AC54" i="7"/>
  <c r="W52" i="7"/>
  <c r="AC52" i="7"/>
  <c r="AC62" i="7"/>
  <c r="Q99" i="7"/>
  <c r="S62" i="7"/>
  <c r="Z16" i="7"/>
  <c r="AD49" i="7"/>
  <c r="U49" i="7"/>
  <c r="X49" i="7"/>
  <c r="Q54" i="7"/>
  <c r="AC92" i="7"/>
  <c r="X14" i="7"/>
  <c r="T27" i="7"/>
  <c r="S27" i="7"/>
  <c r="X27" i="7"/>
  <c r="P96" i="7"/>
  <c r="AD52" i="7"/>
  <c r="W15" i="7"/>
  <c r="V65" i="7"/>
  <c r="AA19" i="7"/>
  <c r="Y73" i="7"/>
  <c r="V73" i="7"/>
  <c r="AC73" i="7"/>
  <c r="U105" i="7"/>
  <c r="AB75" i="7"/>
  <c r="Q75" i="7"/>
  <c r="AB37" i="7"/>
  <c r="U37" i="7"/>
  <c r="Z37" i="7"/>
  <c r="P70" i="7"/>
  <c r="X76" i="7"/>
  <c r="Z30" i="7"/>
  <c r="Q72" i="7"/>
  <c r="P30" i="7"/>
  <c r="Y30" i="7"/>
  <c r="Z20" i="7"/>
  <c r="W100" i="7"/>
  <c r="R68" i="7"/>
  <c r="P72" i="7"/>
  <c r="P26" i="7"/>
  <c r="V70" i="7"/>
  <c r="Q22" i="7"/>
  <c r="AD64" i="7"/>
  <c r="AB106" i="7"/>
  <c r="V68" i="7"/>
  <c r="V22" i="7"/>
  <c r="AC72" i="7"/>
  <c r="AA35" i="7"/>
  <c r="Z35" i="7"/>
  <c r="X22" i="7"/>
  <c r="U20" i="7"/>
  <c r="Y22" i="7"/>
  <c r="AD83" i="7"/>
  <c r="Q102" i="7"/>
  <c r="U102" i="7"/>
  <c r="S102" i="7"/>
  <c r="Q92" i="7"/>
  <c r="X92" i="7"/>
  <c r="R98" i="7"/>
  <c r="Z98" i="7"/>
  <c r="Q34" i="7"/>
  <c r="R67" i="7"/>
  <c r="S67" i="7"/>
  <c r="V54" i="7"/>
  <c r="P65" i="7"/>
  <c r="Q65" i="7"/>
  <c r="T65" i="7"/>
  <c r="R19" i="7"/>
  <c r="V19" i="7"/>
  <c r="Z19" i="7"/>
  <c r="Q67" i="7"/>
  <c r="U67" i="7"/>
  <c r="W67" i="7"/>
  <c r="Z24" i="7"/>
  <c r="S24" i="7"/>
  <c r="AD24" i="7"/>
  <c r="AD16" i="7"/>
  <c r="AB16" i="7"/>
  <c r="Q14" i="7"/>
  <c r="V14" i="7"/>
  <c r="AC14" i="7"/>
  <c r="T54" i="7"/>
  <c r="Y107" i="7"/>
  <c r="AB24" i="7"/>
  <c r="AD96" i="7"/>
  <c r="Z96" i="7"/>
  <c r="R62" i="7"/>
  <c r="AD62" i="7"/>
  <c r="Y62" i="7"/>
  <c r="X54" i="7"/>
  <c r="Z52" i="7"/>
  <c r="Q52" i="7"/>
  <c r="R52" i="7"/>
  <c r="AC98" i="7"/>
  <c r="Y98" i="7"/>
  <c r="Q50" i="7"/>
  <c r="W14" i="7"/>
  <c r="V49" i="7"/>
  <c r="AA49" i="7"/>
  <c r="T49" i="7"/>
  <c r="Z49" i="7"/>
  <c r="S54" i="7"/>
  <c r="Y14" i="7"/>
  <c r="Y27" i="7"/>
  <c r="W27" i="7"/>
  <c r="AA27" i="7"/>
  <c r="Q27" i="7"/>
  <c r="Q96" i="7"/>
  <c r="S47" i="7"/>
  <c r="R50" i="7"/>
  <c r="X65" i="7"/>
  <c r="X19" i="7"/>
  <c r="AD73" i="7"/>
  <c r="P73" i="7"/>
  <c r="S105" i="7"/>
  <c r="U75" i="7"/>
  <c r="P75" i="7"/>
  <c r="R37" i="7"/>
  <c r="P37" i="7"/>
  <c r="AC37" i="7"/>
  <c r="AB72" i="7"/>
  <c r="Z72" i="7"/>
  <c r="AA106" i="7"/>
  <c r="AC68" i="7"/>
  <c r="U22" i="7"/>
  <c r="Q21" i="7"/>
  <c r="AA22" i="7"/>
  <c r="T70" i="7"/>
  <c r="P21" i="7"/>
  <c r="AA76" i="7"/>
  <c r="AB35" i="7"/>
  <c r="R76" i="7"/>
  <c r="AD30" i="7"/>
  <c r="W72" i="7"/>
  <c r="P100" i="7"/>
  <c r="AB64" i="7"/>
  <c r="W106" i="7"/>
  <c r="Y68" i="7"/>
  <c r="X21" i="7"/>
  <c r="U30" i="7"/>
  <c r="W21" i="7"/>
  <c r="R72" i="7"/>
  <c r="Y102" i="7"/>
  <c r="T102" i="7"/>
  <c r="R92" i="7"/>
  <c r="S92" i="7"/>
  <c r="AB92" i="7"/>
  <c r="W98" i="7"/>
  <c r="AA98" i="7"/>
  <c r="AA34" i="7"/>
  <c r="AA92" i="7"/>
  <c r="S96" i="7"/>
  <c r="Z65" i="7"/>
  <c r="AD65" i="7"/>
  <c r="Y65" i="7"/>
  <c r="AB19" i="7"/>
  <c r="S19" i="7"/>
  <c r="T19" i="7"/>
  <c r="AC67" i="7"/>
  <c r="AD67" i="7"/>
  <c r="P67" i="7"/>
  <c r="X24" i="7"/>
  <c r="W24" i="7"/>
  <c r="S16" i="7"/>
  <c r="T16" i="7"/>
  <c r="U16" i="7"/>
  <c r="AA14" i="7"/>
  <c r="S14" i="7"/>
  <c r="AA54" i="7"/>
  <c r="AA67" i="7"/>
  <c r="AC102" i="7"/>
  <c r="Y16" i="7"/>
  <c r="U96" i="7"/>
  <c r="AA96" i="7"/>
  <c r="T62" i="7"/>
  <c r="AA62" i="7"/>
  <c r="Z54" i="7"/>
  <c r="Y54" i="7"/>
  <c r="Y52" i="7"/>
  <c r="P52" i="7"/>
  <c r="AA52" i="7"/>
  <c r="U14" i="7"/>
  <c r="AA16" i="7"/>
  <c r="T24" i="7"/>
  <c r="AA59" i="7"/>
  <c r="R49" i="7"/>
  <c r="AB27" i="7"/>
  <c r="X52" i="7"/>
  <c r="X73" i="7"/>
  <c r="W6" i="7"/>
  <c r="W37" i="7"/>
  <c r="U59" i="7"/>
  <c r="Z59" i="7"/>
  <c r="U110" i="7"/>
  <c r="AC110" i="7"/>
  <c r="AC60" i="7"/>
  <c r="P76" i="7"/>
  <c r="Q83" i="7"/>
  <c r="P92" i="7"/>
  <c r="T98" i="7"/>
  <c r="P54" i="7"/>
  <c r="Q19" i="7"/>
  <c r="AA24" i="7"/>
  <c r="Q16" i="7"/>
  <c r="Y67" i="7"/>
  <c r="P102" i="7"/>
  <c r="AC96" i="7"/>
  <c r="AD54" i="7"/>
  <c r="T52" i="7"/>
  <c r="W59" i="7"/>
  <c r="AB70" i="7"/>
  <c r="Y110" i="7"/>
  <c r="AB60" i="7"/>
  <c r="U63" i="7"/>
  <c r="P79" i="7"/>
  <c r="AB89" i="7"/>
  <c r="P60" i="7"/>
  <c r="U53" i="7"/>
  <c r="U31" i="7"/>
  <c r="U13" i="7"/>
  <c r="P59" i="7"/>
  <c r="Y37" i="7"/>
  <c r="W77" i="7"/>
  <c r="AA33" i="7"/>
  <c r="U61" i="7"/>
  <c r="AB114" i="7"/>
  <c r="AC57" i="7"/>
  <c r="AD84" i="7"/>
  <c r="X109" i="7"/>
  <c r="AB109" i="7"/>
  <c r="Z109" i="7"/>
  <c r="U71" i="7"/>
  <c r="Q71" i="7"/>
  <c r="T71" i="7"/>
  <c r="AA23" i="7"/>
  <c r="V23" i="7"/>
  <c r="Q101" i="7"/>
  <c r="AA115" i="7"/>
  <c r="Z115" i="7"/>
  <c r="Q115" i="7"/>
  <c r="U107" i="7"/>
  <c r="AD107" i="7"/>
  <c r="Q107" i="7"/>
  <c r="Y99" i="7"/>
  <c r="AD99" i="7"/>
  <c r="P99" i="7"/>
  <c r="Z82" i="7"/>
  <c r="V82" i="7"/>
  <c r="T82" i="7"/>
  <c r="P66" i="7"/>
  <c r="AA66" i="7"/>
  <c r="S50" i="7"/>
  <c r="U50" i="7"/>
  <c r="T50" i="7"/>
  <c r="S34" i="7"/>
  <c r="T34" i="7"/>
  <c r="AC34" i="7"/>
  <c r="AB18" i="7"/>
  <c r="Q18" i="7"/>
  <c r="P9" i="7"/>
  <c r="R9" i="7"/>
  <c r="Y9" i="7"/>
  <c r="Q9" i="7"/>
  <c r="X34" i="7"/>
  <c r="U82" i="7"/>
  <c r="X71" i="7"/>
  <c r="R6" i="7"/>
  <c r="Q62" i="7"/>
  <c r="R27" i="7"/>
  <c r="AD47" i="7"/>
  <c r="AA73" i="7"/>
  <c r="R75" i="7"/>
  <c r="AA68" i="7"/>
  <c r="AB22" i="7"/>
  <c r="AB59" i="7"/>
  <c r="S76" i="7"/>
  <c r="W60" i="7"/>
  <c r="Z92" i="7"/>
  <c r="R54" i="7"/>
  <c r="AB65" i="7"/>
  <c r="P19" i="7"/>
  <c r="P24" i="7"/>
  <c r="V16" i="7"/>
  <c r="V92" i="7"/>
  <c r="W62" i="7"/>
  <c r="S52" i="7"/>
  <c r="S98" i="7"/>
  <c r="T21" i="7"/>
  <c r="Z70" i="7"/>
  <c r="R110" i="7"/>
  <c r="X100" i="7"/>
  <c r="AD79" i="7"/>
  <c r="AA74" i="7"/>
  <c r="Y89" i="7"/>
  <c r="AA60" i="7"/>
  <c r="S53" i="7"/>
  <c r="AC63" i="7"/>
  <c r="S31" i="7"/>
  <c r="AD110" i="7"/>
  <c r="V37" i="7"/>
  <c r="AB77" i="7"/>
  <c r="AC106" i="7"/>
  <c r="X72" i="7"/>
  <c r="S61" i="7"/>
  <c r="U114" i="7"/>
  <c r="Y57" i="7"/>
  <c r="AA109" i="7"/>
  <c r="W109" i="7"/>
  <c r="V109" i="7"/>
  <c r="T109" i="7"/>
  <c r="Z71" i="7"/>
  <c r="AC71" i="7"/>
  <c r="AD23" i="7"/>
  <c r="P23" i="7"/>
  <c r="T23" i="7"/>
  <c r="AC115" i="7"/>
  <c r="W115" i="7"/>
  <c r="P115" i="7"/>
  <c r="Z107" i="7"/>
  <c r="T107" i="7"/>
  <c r="X107" i="7"/>
  <c r="AA99" i="7"/>
  <c r="AB99" i="7"/>
  <c r="U99" i="7"/>
  <c r="Q82" i="7"/>
  <c r="AA82" i="7"/>
  <c r="Q66" i="7"/>
  <c r="AC66" i="7"/>
  <c r="T66" i="7"/>
  <c r="AA50" i="7"/>
  <c r="X50" i="7"/>
  <c r="W50" i="7"/>
  <c r="V34" i="7"/>
  <c r="Y34" i="7"/>
  <c r="W34" i="7"/>
  <c r="Y18" i="7"/>
  <c r="T18" i="7"/>
  <c r="AB9" i="7"/>
  <c r="W9" i="7"/>
  <c r="V9" i="7"/>
  <c r="R18" i="7"/>
  <c r="X39" i="7"/>
  <c r="R103" i="7"/>
  <c r="S66" i="7"/>
  <c r="AC23" i="7"/>
  <c r="W49" i="7"/>
  <c r="AB54" i="7"/>
  <c r="P27" i="7"/>
  <c r="Z73" i="7"/>
  <c r="W73" i="7"/>
  <c r="T75" i="7"/>
  <c r="Y100" i="7"/>
  <c r="Z21" i="7"/>
  <c r="S35" i="7"/>
  <c r="T100" i="7"/>
  <c r="Q60" i="7"/>
  <c r="Z22" i="7"/>
  <c r="AA102" i="7"/>
  <c r="Y92" i="7"/>
  <c r="X96" i="7"/>
  <c r="S65" i="7"/>
  <c r="Y19" i="7"/>
  <c r="V67" i="7"/>
  <c r="Y24" i="7"/>
  <c r="AB14" i="7"/>
  <c r="AD98" i="7"/>
  <c r="V96" i="7"/>
  <c r="Z62" i="7"/>
  <c r="U52" i="7"/>
  <c r="R24" i="7"/>
  <c r="Y58" i="7"/>
  <c r="AB21" i="7"/>
  <c r="S64" i="7"/>
  <c r="W68" i="7"/>
  <c r="X110" i="7"/>
  <c r="R100" i="7"/>
  <c r="U6" i="7"/>
  <c r="AB68" i="7"/>
  <c r="AB43" i="7"/>
  <c r="S91" i="7"/>
  <c r="AA53" i="7"/>
  <c r="Q105" i="7"/>
  <c r="V26" i="7"/>
  <c r="Y75" i="7"/>
  <c r="P77" i="7"/>
  <c r="R33" i="7"/>
  <c r="Z106" i="7"/>
  <c r="Y25" i="7"/>
  <c r="AB38" i="7"/>
  <c r="AA69" i="7"/>
  <c r="Q109" i="7"/>
  <c r="R109" i="7"/>
  <c r="P109" i="7"/>
  <c r="AA71" i="7"/>
  <c r="AB71" i="7"/>
  <c r="P71" i="7"/>
  <c r="AB23" i="7"/>
  <c r="U23" i="7"/>
  <c r="Y23" i="7"/>
  <c r="S115" i="7"/>
  <c r="AB115" i="7"/>
  <c r="AA107" i="7"/>
  <c r="P107" i="7"/>
  <c r="W107" i="7"/>
  <c r="AC107" i="7"/>
  <c r="R99" i="7"/>
  <c r="W99" i="7"/>
  <c r="R82" i="7"/>
  <c r="W82" i="7"/>
  <c r="P82" i="7"/>
  <c r="V66" i="7"/>
  <c r="W66" i="7"/>
  <c r="AB66" i="7"/>
  <c r="AB50" i="7"/>
  <c r="V50" i="7"/>
  <c r="AC50" i="7"/>
  <c r="AB34" i="7"/>
  <c r="Z34" i="7"/>
  <c r="AC18" i="7"/>
  <c r="AA18" i="7"/>
  <c r="V18" i="7"/>
  <c r="AD9" i="7"/>
  <c r="U9" i="7"/>
  <c r="AA9" i="7"/>
  <c r="R23" i="7"/>
  <c r="S42" i="7"/>
  <c r="S71" i="7"/>
  <c r="W42" i="7"/>
  <c r="X18" i="7"/>
  <c r="U27" i="7"/>
  <c r="U100" i="7"/>
  <c r="R65" i="7"/>
  <c r="T14" i="7"/>
  <c r="W54" i="7"/>
  <c r="S100" i="7"/>
  <c r="T13" i="7"/>
  <c r="Z33" i="7"/>
  <c r="U109" i="7"/>
  <c r="Q23" i="7"/>
  <c r="Y115" i="7"/>
  <c r="S99" i="7"/>
  <c r="AD82" i="7"/>
  <c r="Y66" i="7"/>
  <c r="U34" i="7"/>
  <c r="Z18" i="7"/>
  <c r="AD26" i="7"/>
  <c r="R115" i="7"/>
  <c r="Y101" i="7"/>
  <c r="AD101" i="7"/>
  <c r="R101" i="7"/>
  <c r="AC55" i="7"/>
  <c r="W55" i="7"/>
  <c r="U55" i="7"/>
  <c r="U11" i="7"/>
  <c r="Y11" i="7"/>
  <c r="AC11" i="7"/>
  <c r="W113" i="7"/>
  <c r="V113" i="7"/>
  <c r="S113" i="7"/>
  <c r="AC105" i="7"/>
  <c r="AD105" i="7"/>
  <c r="V105" i="7"/>
  <c r="AA97" i="7"/>
  <c r="S97" i="7"/>
  <c r="AD97" i="7"/>
  <c r="AC79" i="7"/>
  <c r="X79" i="7"/>
  <c r="S63" i="7"/>
  <c r="T63" i="7"/>
  <c r="V63" i="7"/>
  <c r="P47" i="7"/>
  <c r="AC47" i="7"/>
  <c r="Z47" i="7"/>
  <c r="AA31" i="7"/>
  <c r="W31" i="7"/>
  <c r="Z31" i="7"/>
  <c r="S15" i="7"/>
  <c r="R15" i="7"/>
  <c r="AD15" i="7"/>
  <c r="P6" i="7"/>
  <c r="S6" i="7"/>
  <c r="R95" i="7"/>
  <c r="U66" i="7"/>
  <c r="Y109" i="7"/>
  <c r="T99" i="7"/>
  <c r="AD18" i="7"/>
  <c r="AA87" i="7"/>
  <c r="P87" i="7"/>
  <c r="AD87" i="7"/>
  <c r="Q93" i="7"/>
  <c r="T93" i="7"/>
  <c r="U39" i="7"/>
  <c r="S39" i="7"/>
  <c r="T39" i="7"/>
  <c r="Y39" i="7"/>
  <c r="AD111" i="7"/>
  <c r="V111" i="7"/>
  <c r="S111" i="7"/>
  <c r="Q103" i="7"/>
  <c r="AB103" i="7"/>
  <c r="Z103" i="7"/>
  <c r="W95" i="7"/>
  <c r="T95" i="7"/>
  <c r="AB95" i="7"/>
  <c r="AD74" i="7"/>
  <c r="AC74" i="7"/>
  <c r="W74" i="7"/>
  <c r="AC58" i="7"/>
  <c r="Q58" i="7"/>
  <c r="U58" i="7"/>
  <c r="AB42" i="7"/>
  <c r="U42" i="7"/>
  <c r="Y26" i="7"/>
  <c r="W26" i="7"/>
  <c r="X13" i="7"/>
  <c r="V13" i="7"/>
  <c r="P13" i="7"/>
  <c r="W97" i="7"/>
  <c r="R34" i="7"/>
  <c r="AC82" i="7"/>
  <c r="Q74" i="7"/>
  <c r="AD109" i="7"/>
  <c r="S82" i="7"/>
  <c r="Q11" i="7"/>
  <c r="Z64" i="7"/>
  <c r="T35" i="7"/>
  <c r="AB96" i="7"/>
  <c r="AC77" i="7"/>
  <c r="AD71" i="7"/>
  <c r="X115" i="7"/>
  <c r="R66" i="7"/>
  <c r="AC9" i="7"/>
  <c r="AA101" i="7"/>
  <c r="R55" i="7"/>
  <c r="X11" i="7"/>
  <c r="U113" i="7"/>
  <c r="X105" i="7"/>
  <c r="Y97" i="7"/>
  <c r="V79" i="7"/>
  <c r="Y47" i="7"/>
  <c r="T31" i="7"/>
  <c r="Y15" i="7"/>
  <c r="AA6" i="7"/>
  <c r="P55" i="7"/>
  <c r="S23" i="7"/>
  <c r="T87" i="7"/>
  <c r="Z39" i="7"/>
  <c r="AC111" i="7"/>
  <c r="U103" i="7"/>
  <c r="V74" i="7"/>
  <c r="P58" i="7"/>
  <c r="X26" i="7"/>
  <c r="Q13" i="7"/>
  <c r="X31" i="7"/>
  <c r="X87" i="7"/>
  <c r="AC65" i="7"/>
  <c r="V20" i="7"/>
  <c r="X102" i="7"/>
  <c r="AB98" i="7"/>
  <c r="V52" i="7"/>
  <c r="P64" i="7"/>
  <c r="Z105" i="7"/>
  <c r="Q110" i="7"/>
  <c r="AD6" i="7"/>
  <c r="R84" i="7"/>
  <c r="R71" i="7"/>
  <c r="Z23" i="7"/>
  <c r="S107" i="7"/>
  <c r="X99" i="7"/>
  <c r="AB82" i="7"/>
  <c r="P50" i="7"/>
  <c r="P34" i="7"/>
  <c r="S9" i="7"/>
  <c r="T74" i="7"/>
  <c r="P101" i="7"/>
  <c r="AB101" i="7"/>
  <c r="U101" i="7"/>
  <c r="Q55" i="7"/>
  <c r="AD55" i="7"/>
  <c r="V11" i="7"/>
  <c r="Z11" i="7"/>
  <c r="W11" i="7"/>
  <c r="AB39" i="7"/>
  <c r="AB113" i="7"/>
  <c r="T113" i="7"/>
  <c r="Q113" i="7"/>
  <c r="T105" i="7"/>
  <c r="AA105" i="7"/>
  <c r="P105" i="7"/>
  <c r="AB97" i="7"/>
  <c r="Z97" i="7"/>
  <c r="AC97" i="7"/>
  <c r="S79" i="7"/>
  <c r="Q79" i="7"/>
  <c r="Y63" i="7"/>
  <c r="Q63" i="7"/>
  <c r="AB63" i="7"/>
  <c r="X47" i="7"/>
  <c r="V47" i="7"/>
  <c r="AB47" i="7"/>
  <c r="AC31" i="7"/>
  <c r="Y31" i="7"/>
  <c r="V15" i="7"/>
  <c r="X15" i="7"/>
  <c r="Z15" i="7"/>
  <c r="V6" i="7"/>
  <c r="Z6" i="7"/>
  <c r="X6" i="7"/>
  <c r="P97" i="7"/>
  <c r="Y79" i="7"/>
  <c r="AB55" i="7"/>
  <c r="R97" i="7"/>
  <c r="X23" i="7"/>
  <c r="AC87" i="7"/>
  <c r="AB87" i="7"/>
  <c r="Y87" i="7"/>
  <c r="X93" i="7"/>
  <c r="W93" i="7"/>
  <c r="AB93" i="7"/>
  <c r="W39" i="7"/>
  <c r="AD39" i="7"/>
  <c r="P39" i="7"/>
  <c r="R111" i="7"/>
  <c r="Z111" i="7"/>
  <c r="U111" i="7"/>
  <c r="V103" i="7"/>
  <c r="P103" i="7"/>
  <c r="T103" i="7"/>
  <c r="AC95" i="7"/>
  <c r="AA95" i="7"/>
  <c r="Q95" i="7"/>
  <c r="R74" i="7"/>
  <c r="S74" i="7"/>
  <c r="T58" i="7"/>
  <c r="W58" i="7"/>
  <c r="AB58" i="7"/>
  <c r="Z42" i="7"/>
  <c r="AA42" i="7"/>
  <c r="R42" i="7"/>
  <c r="AB26" i="7"/>
  <c r="Q26" i="7"/>
  <c r="R13" i="7"/>
  <c r="AA13" i="7"/>
  <c r="X58" i="7"/>
  <c r="V99" i="7"/>
  <c r="Q39" i="7"/>
  <c r="U93" i="7"/>
  <c r="AD34" i="7"/>
  <c r="P95" i="7"/>
  <c r="T55" i="7"/>
  <c r="P15" i="7"/>
  <c r="AD37" i="7"/>
  <c r="W16" i="7"/>
  <c r="Q91" i="7"/>
  <c r="AC109" i="7"/>
  <c r="V107" i="7"/>
  <c r="Z50" i="7"/>
  <c r="P18" i="7"/>
  <c r="X101" i="7"/>
  <c r="Y55" i="7"/>
  <c r="T11" i="7"/>
  <c r="X113" i="7"/>
  <c r="U97" i="7"/>
  <c r="Z79" i="7"/>
  <c r="R63" i="7"/>
  <c r="Q47" i="7"/>
  <c r="R31" i="7"/>
  <c r="AA15" i="7"/>
  <c r="Y6" i="7"/>
  <c r="AC113" i="7"/>
  <c r="V87" i="7"/>
  <c r="AC93" i="7"/>
  <c r="Y93" i="7"/>
  <c r="W23" i="7"/>
  <c r="Y111" i="7"/>
  <c r="AA111" i="7"/>
  <c r="AC103" i="7"/>
  <c r="U95" i="7"/>
  <c r="P74" i="7"/>
  <c r="AD58" i="7"/>
  <c r="AC42" i="7"/>
  <c r="R26" i="7"/>
  <c r="Y95" i="7"/>
  <c r="W71" i="7"/>
  <c r="P111" i="7"/>
  <c r="Q49" i="7"/>
  <c r="Q64" i="7"/>
  <c r="T30" i="7"/>
  <c r="Q98" i="7"/>
  <c r="AB67" i="7"/>
  <c r="T68" i="7"/>
  <c r="AA43" i="7"/>
  <c r="AB6" i="7"/>
  <c r="V75" i="7"/>
  <c r="T51" i="7"/>
  <c r="S109" i="7"/>
  <c r="Y71" i="7"/>
  <c r="R87" i="7"/>
  <c r="V115" i="7"/>
  <c r="R107" i="7"/>
  <c r="AC99" i="7"/>
  <c r="X66" i="7"/>
  <c r="Y50" i="7"/>
  <c r="W18" i="7"/>
  <c r="X9" i="7"/>
  <c r="AD66" i="7"/>
  <c r="S101" i="7"/>
  <c r="Z101" i="7"/>
  <c r="AC101" i="7"/>
  <c r="S55" i="7"/>
  <c r="Z55" i="7"/>
  <c r="X55" i="7"/>
  <c r="S11" i="7"/>
  <c r="R11" i="7"/>
  <c r="AD11" i="7"/>
  <c r="V55" i="7"/>
  <c r="P113" i="7"/>
  <c r="Y113" i="7"/>
  <c r="AD113" i="7"/>
  <c r="W105" i="7"/>
  <c r="R105" i="7"/>
  <c r="Y105" i="7"/>
  <c r="T97" i="7"/>
  <c r="X97" i="7"/>
  <c r="U79" i="7"/>
  <c r="T79" i="7"/>
  <c r="AB79" i="7"/>
  <c r="Z63" i="7"/>
  <c r="W63" i="7"/>
  <c r="AA63" i="7"/>
  <c r="R47" i="7"/>
  <c r="W47" i="7"/>
  <c r="AA47" i="7"/>
  <c r="P31" i="7"/>
  <c r="V31" i="7"/>
  <c r="T15" i="7"/>
  <c r="AC15" i="7"/>
  <c r="AB15" i="7"/>
  <c r="Q6" i="7"/>
  <c r="T6" i="7"/>
  <c r="T9" i="7"/>
  <c r="T101" i="7"/>
  <c r="U115" i="7"/>
  <c r="T115" i="7"/>
  <c r="P63" i="7"/>
  <c r="S18" i="7"/>
  <c r="U87" i="7"/>
  <c r="S87" i="7"/>
  <c r="Z87" i="7"/>
  <c r="P93" i="7"/>
  <c r="R93" i="7"/>
  <c r="Z93" i="7"/>
  <c r="AC39" i="7"/>
  <c r="AA39" i="7"/>
  <c r="V71" i="7"/>
  <c r="W111" i="7"/>
  <c r="X111" i="7"/>
  <c r="AB111" i="7"/>
  <c r="W103" i="7"/>
  <c r="S103" i="7"/>
  <c r="Y103" i="7"/>
  <c r="AD95" i="7"/>
  <c r="X95" i="7"/>
  <c r="Y74" i="7"/>
  <c r="X74" i="7"/>
  <c r="AB74" i="7"/>
  <c r="V58" i="7"/>
  <c r="S58" i="7"/>
  <c r="Z58" i="7"/>
  <c r="V42" i="7"/>
  <c r="Q42" i="7"/>
  <c r="P42" i="7"/>
  <c r="S26" i="7"/>
  <c r="T26" i="7"/>
  <c r="W13" i="7"/>
  <c r="Y13" i="7"/>
  <c r="AA93" i="7"/>
  <c r="U26" i="7"/>
  <c r="U47" i="7"/>
  <c r="V95" i="7"/>
  <c r="AC13" i="7"/>
  <c r="AD93" i="7"/>
  <c r="Q31" i="7"/>
  <c r="AD13" i="7"/>
  <c r="Z14" i="7"/>
  <c r="AB102" i="7"/>
  <c r="R60" i="7"/>
  <c r="Z38" i="7"/>
  <c r="X82" i="7"/>
  <c r="AB13" i="7"/>
  <c r="W101" i="7"/>
  <c r="AA55" i="7"/>
  <c r="P11" i="7"/>
  <c r="AB11" i="7"/>
  <c r="Z113" i="7"/>
  <c r="AB105" i="7"/>
  <c r="V97" i="7"/>
  <c r="W79" i="7"/>
  <c r="X63" i="7"/>
  <c r="T47" i="7"/>
  <c r="AB31" i="7"/>
  <c r="Q15" i="7"/>
  <c r="Z66" i="7"/>
  <c r="R113" i="7"/>
  <c r="Q87" i="7"/>
  <c r="V93" i="7"/>
  <c r="R39" i="7"/>
  <c r="T111" i="7"/>
  <c r="AA103" i="7"/>
  <c r="Z95" i="7"/>
  <c r="U74" i="7"/>
  <c r="AA58" i="7"/>
  <c r="AD42" i="7"/>
  <c r="AC26" i="7"/>
  <c r="Z13" i="7"/>
  <c r="AA79" i="7"/>
  <c r="Z26" i="7"/>
  <c r="P93" i="6"/>
  <c r="P40" i="6"/>
  <c r="R60" i="6"/>
  <c r="S115" i="6"/>
  <c r="T40" i="6"/>
  <c r="AD40" i="6"/>
  <c r="P22" i="6"/>
  <c r="R88" i="6"/>
  <c r="Q28" i="6"/>
  <c r="V110" i="6"/>
  <c r="Y83" i="6"/>
  <c r="Y45" i="6"/>
  <c r="AC54" i="6"/>
  <c r="AC8" i="6"/>
  <c r="AC28" i="6"/>
  <c r="AC40" i="6"/>
  <c r="AD57" i="6"/>
  <c r="AB63" i="6"/>
  <c r="AD77" i="6"/>
  <c r="AB87" i="6"/>
  <c r="AB103" i="6"/>
  <c r="AB115" i="6"/>
  <c r="W8" i="6"/>
  <c r="S12" i="6"/>
  <c r="P88" i="6"/>
  <c r="P13" i="6"/>
  <c r="R12" i="6"/>
  <c r="X102" i="6"/>
  <c r="AA33" i="6"/>
  <c r="P17" i="6"/>
  <c r="Q78" i="6"/>
  <c r="Q12" i="6"/>
  <c r="Y108" i="6"/>
  <c r="U77" i="6"/>
  <c r="S33" i="6"/>
  <c r="AC12" i="6"/>
  <c r="AC32" i="6"/>
  <c r="AD45" i="6"/>
  <c r="AB59" i="6"/>
  <c r="AD69" i="6"/>
  <c r="AC80" i="6"/>
  <c r="AC88" i="6"/>
  <c r="AC108" i="6"/>
  <c r="U6" i="6"/>
  <c r="Q115" i="6"/>
  <c r="P56" i="6"/>
  <c r="P8" i="6"/>
  <c r="Q8" i="6"/>
  <c r="T93" i="6"/>
  <c r="AA13" i="6"/>
  <c r="P12" i="6"/>
  <c r="Q60" i="6"/>
  <c r="Z115" i="6"/>
  <c r="S107" i="6"/>
  <c r="W61" i="6"/>
  <c r="V20" i="6"/>
  <c r="AD13" i="6"/>
  <c r="AD33" i="6"/>
  <c r="AC48" i="6"/>
  <c r="AC60" i="6"/>
  <c r="AB75" i="6"/>
  <c r="AC84" i="6"/>
  <c r="AD93" i="6"/>
  <c r="AD109" i="6"/>
  <c r="Y6" i="6"/>
  <c r="P45" i="6"/>
  <c r="AC77" i="6"/>
  <c r="Z114" i="6"/>
  <c r="AC56" i="6"/>
  <c r="AD97" i="6"/>
  <c r="T11" i="6"/>
  <c r="V13" i="6"/>
  <c r="S16" i="6"/>
  <c r="S20" i="6"/>
  <c r="S24" i="6"/>
  <c r="U34" i="6"/>
  <c r="Z37" i="6"/>
  <c r="AA40" i="6"/>
  <c r="V45" i="6"/>
  <c r="V49" i="6"/>
  <c r="U54" i="6"/>
  <c r="AA56" i="6"/>
  <c r="AA60" i="6"/>
  <c r="X63" i="6"/>
  <c r="V69" i="6"/>
  <c r="V77" i="6"/>
  <c r="U82" i="6"/>
  <c r="AA84" i="6"/>
  <c r="W88" i="6"/>
  <c r="Z93" i="6"/>
  <c r="V105" i="6"/>
  <c r="W108" i="6"/>
  <c r="Y110" i="6"/>
  <c r="Z113" i="6"/>
  <c r="X115" i="6"/>
  <c r="R21" i="6"/>
  <c r="R41" i="6"/>
  <c r="R59" i="6"/>
  <c r="R75" i="6"/>
  <c r="R93" i="6"/>
  <c r="R115" i="6"/>
  <c r="AB25" i="6"/>
  <c r="AC39" i="6"/>
  <c r="AD60" i="6"/>
  <c r="AD76" i="6"/>
  <c r="AC87" i="6"/>
  <c r="AD108" i="6"/>
  <c r="W6" i="6"/>
  <c r="Z11" i="6"/>
  <c r="T14" i="6"/>
  <c r="AA18" i="6"/>
  <c r="V28" i="6"/>
  <c r="V34" i="6"/>
  <c r="W38" i="6"/>
  <c r="S45" i="6"/>
  <c r="Y49" i="6"/>
  <c r="S55" i="6"/>
  <c r="U59" i="6"/>
  <c r="X61" i="6"/>
  <c r="AA66" i="6"/>
  <c r="U75" i="6"/>
  <c r="Z78" i="6"/>
  <c r="T84" i="6"/>
  <c r="S87" i="6"/>
  <c r="S93" i="6"/>
  <c r="V98" i="6"/>
  <c r="W105" i="6"/>
  <c r="S109" i="6"/>
  <c r="X112" i="6"/>
  <c r="Q71" i="6"/>
  <c r="W94" i="6"/>
  <c r="AD61" i="6"/>
  <c r="AC112" i="6"/>
  <c r="X11" i="6"/>
  <c r="Z13" i="6"/>
  <c r="Z17" i="6"/>
  <c r="W20" i="6"/>
  <c r="S28" i="6"/>
  <c r="Y34" i="6"/>
  <c r="T39" i="6"/>
  <c r="V41" i="6"/>
  <c r="Z45" i="6"/>
  <c r="U50" i="6"/>
  <c r="Y54" i="6"/>
  <c r="T59" i="6"/>
  <c r="V61" i="6"/>
  <c r="Z65" i="6"/>
  <c r="Z69" i="6"/>
  <c r="Z77" i="6"/>
  <c r="Y82" i="6"/>
  <c r="T87" i="6"/>
  <c r="AA88" i="6"/>
  <c r="U98" i="6"/>
  <c r="Z105" i="6"/>
  <c r="AA108" i="6"/>
  <c r="S112" i="6"/>
  <c r="U114" i="6"/>
  <c r="V4" i="6"/>
  <c r="R23" i="6"/>
  <c r="R45" i="6"/>
  <c r="R61" i="6"/>
  <c r="R77" i="6"/>
  <c r="R105" i="6"/>
  <c r="P7" i="6"/>
  <c r="AD28" i="6"/>
  <c r="AB41" i="6"/>
  <c r="AC62" i="6"/>
  <c r="AC78" i="6"/>
  <c r="AB89" i="6"/>
  <c r="AB112" i="6"/>
  <c r="U8" i="6"/>
  <c r="V12" i="6"/>
  <c r="AA15" i="6"/>
  <c r="T20" i="6"/>
  <c r="T30" i="6"/>
  <c r="AA34" i="6"/>
  <c r="U40" i="6"/>
  <c r="X45" i="6"/>
  <c r="V50" i="6"/>
  <c r="U56" i="6"/>
  <c r="Z59" i="6"/>
  <c r="V63" i="6"/>
  <c r="U69" i="6"/>
  <c r="Z75" i="6"/>
  <c r="V82" i="6"/>
  <c r="Y84" i="6"/>
  <c r="Y87" i="6"/>
  <c r="X93" i="6"/>
  <c r="AA98" i="6"/>
  <c r="U107" i="6"/>
  <c r="X109" i="6"/>
  <c r="Y113" i="6"/>
  <c r="AA115" i="6"/>
  <c r="Q110" i="6"/>
  <c r="U55" i="6"/>
  <c r="AC16" i="6"/>
  <c r="AC76" i="6"/>
  <c r="S8" i="6"/>
  <c r="W12" i="6"/>
  <c r="T15" i="6"/>
  <c r="U18" i="6"/>
  <c r="V21" i="6"/>
  <c r="V33" i="6"/>
  <c r="S36" i="6"/>
  <c r="S40" i="6"/>
  <c r="Z41" i="6"/>
  <c r="U46" i="6"/>
  <c r="Y50" i="6"/>
  <c r="S56" i="6"/>
  <c r="S60" i="6"/>
  <c r="Z61" i="6"/>
  <c r="U66" i="6"/>
  <c r="T75" i="6"/>
  <c r="X79" i="6"/>
  <c r="S84" i="6"/>
  <c r="X87" i="6"/>
  <c r="W92" i="6"/>
  <c r="Y98" i="6"/>
  <c r="X107" i="6"/>
  <c r="V109" i="6"/>
  <c r="W112" i="6"/>
  <c r="Y114" i="6"/>
  <c r="Q11" i="6"/>
  <c r="R33" i="6"/>
  <c r="R55" i="6"/>
  <c r="R63" i="6"/>
  <c r="R85" i="6"/>
  <c r="R107" i="6"/>
  <c r="AD12" i="6"/>
  <c r="AB34" i="6"/>
  <c r="AB50" i="6"/>
  <c r="AB66" i="6"/>
  <c r="AB82" i="6"/>
  <c r="AB98" i="6"/>
  <c r="AB114" i="6"/>
  <c r="Z8" i="6"/>
  <c r="S13" i="6"/>
  <c r="T17" i="6"/>
  <c r="Y20" i="6"/>
  <c r="T33" i="6"/>
  <c r="U37" i="6"/>
  <c r="Z40" i="6"/>
  <c r="Z46" i="6"/>
  <c r="AA50" i="6"/>
  <c r="Z56" i="6"/>
  <c r="V60" i="6"/>
  <c r="AA63" i="6"/>
  <c r="AA69" i="6"/>
  <c r="S77" i="6"/>
  <c r="AA82" i="6"/>
  <c r="AA85" i="6"/>
  <c r="U88" i="6"/>
  <c r="T94" i="6"/>
  <c r="Y100" i="6"/>
  <c r="Z107" i="6"/>
  <c r="Z110" i="6"/>
  <c r="V114" i="6"/>
  <c r="Q13" i="6"/>
  <c r="Q37" i="6"/>
  <c r="R50" i="6"/>
  <c r="Q69" i="6"/>
  <c r="Q88" i="6"/>
  <c r="AA8" i="6"/>
  <c r="U22" i="6"/>
  <c r="W44" i="6"/>
  <c r="W60" i="6"/>
  <c r="S80" i="6"/>
  <c r="U102" i="6"/>
  <c r="T115" i="6"/>
  <c r="R69" i="6"/>
  <c r="AC37" i="6"/>
  <c r="AB105" i="6"/>
  <c r="V18" i="6"/>
  <c r="W41" i="6"/>
  <c r="S61" i="6"/>
  <c r="W83" i="6"/>
  <c r="W102" i="6"/>
  <c r="W115" i="6"/>
  <c r="R34" i="6"/>
  <c r="Q56" i="6"/>
  <c r="Q80" i="6"/>
  <c r="Q109" i="6"/>
  <c r="P11" i="6"/>
  <c r="P55" i="6"/>
  <c r="P87" i="6"/>
  <c r="AD14" i="6"/>
  <c r="AC34" i="6"/>
  <c r="AD7" i="6"/>
  <c r="AB22" i="6"/>
  <c r="AC59" i="6"/>
  <c r="AB70" i="6"/>
  <c r="AB84" i="6"/>
  <c r="AB93" i="6"/>
  <c r="AD103" i="6"/>
  <c r="AD110" i="6"/>
  <c r="X6" i="6"/>
  <c r="X12" i="6"/>
  <c r="AD6" i="6"/>
  <c r="AD18" i="6"/>
  <c r="AC49" i="6"/>
  <c r="AD70" i="6"/>
  <c r="AD22" i="6"/>
  <c r="AD54" i="6"/>
  <c r="AB88" i="6"/>
  <c r="AD111" i="6"/>
  <c r="Y11" i="6"/>
  <c r="T18" i="6"/>
  <c r="S30" i="6"/>
  <c r="T37" i="6"/>
  <c r="V40" i="6"/>
  <c r="AA12" i="6"/>
  <c r="Z33" i="6"/>
  <c r="S48" i="6"/>
  <c r="T63" i="6"/>
  <c r="W84" i="6"/>
  <c r="S108" i="6"/>
  <c r="R13" i="6"/>
  <c r="R87" i="6"/>
  <c r="AC55" i="6"/>
  <c r="AD115" i="6"/>
  <c r="W22" i="6"/>
  <c r="AA47" i="6"/>
  <c r="V66" i="6"/>
  <c r="W86" i="6"/>
  <c r="V108" i="6"/>
  <c r="R11" i="6"/>
  <c r="Q40" i="6"/>
  <c r="Q61" i="6"/>
  <c r="R82" i="6"/>
  <c r="Q112" i="6"/>
  <c r="P23" i="6"/>
  <c r="P59" i="6"/>
  <c r="P107" i="6"/>
  <c r="AD16" i="6"/>
  <c r="AB38" i="6"/>
  <c r="AC11" i="6"/>
  <c r="AB45" i="6"/>
  <c r="AB61" i="6"/>
  <c r="AC75" i="6"/>
  <c r="AB86" i="6"/>
  <c r="AD94" i="6"/>
  <c r="AC105" i="6"/>
  <c r="AD112" i="6"/>
  <c r="V8" i="6"/>
  <c r="T13" i="6"/>
  <c r="AB8" i="6"/>
  <c r="AC22" i="6"/>
  <c r="AD56" i="6"/>
  <c r="AD88" i="6"/>
  <c r="AD31" i="6"/>
  <c r="AD59" i="6"/>
  <c r="AC93" i="6"/>
  <c r="AC115" i="6"/>
  <c r="Z12" i="6"/>
  <c r="X20" i="6"/>
  <c r="U33" i="6"/>
  <c r="S38" i="6"/>
  <c r="T41" i="6"/>
  <c r="X46" i="6"/>
  <c r="T56" i="6"/>
  <c r="T60" i="6"/>
  <c r="T64" i="6"/>
  <c r="V70" i="6"/>
  <c r="V78" i="6"/>
  <c r="X84" i="6"/>
  <c r="Z87" i="6"/>
  <c r="Y95" i="6"/>
  <c r="S102" i="6"/>
  <c r="W107" i="6"/>
  <c r="U112" i="6"/>
  <c r="Q6" i="6"/>
  <c r="AC38" i="6"/>
  <c r="AC70" i="6"/>
  <c r="AC102" i="6"/>
  <c r="T12" i="6"/>
  <c r="X21" i="6"/>
  <c r="W33" i="6"/>
  <c r="T38" i="6"/>
  <c r="U45" i="6"/>
  <c r="Z50" i="6"/>
  <c r="W55" i="6"/>
  <c r="U60" i="6"/>
  <c r="AA65" i="6"/>
  <c r="X70" i="6"/>
  <c r="Z76" i="6"/>
  <c r="Z84" i="6"/>
  <c r="AA87" i="6"/>
  <c r="T98" i="6"/>
  <c r="AA106" i="6"/>
  <c r="S110" i="6"/>
  <c r="P109" i="6"/>
  <c r="R56" i="6"/>
  <c r="AD37" i="6"/>
  <c r="X15" i="6"/>
  <c r="V37" i="6"/>
  <c r="T51" i="6"/>
  <c r="Y66" i="6"/>
  <c r="S88" i="6"/>
  <c r="Z109" i="6"/>
  <c r="R37" i="6"/>
  <c r="R109" i="6"/>
  <c r="AC69" i="6"/>
  <c r="U11" i="6"/>
  <c r="Y33" i="6"/>
  <c r="W54" i="6"/>
  <c r="W70" i="6"/>
  <c r="Z88" i="6"/>
  <c r="AA111" i="6"/>
  <c r="Q16" i="6"/>
  <c r="Q45" i="6"/>
  <c r="R66" i="6"/>
  <c r="Q93" i="6"/>
  <c r="R114" i="6"/>
  <c r="P31" i="6"/>
  <c r="P63" i="6"/>
  <c r="P111" i="6"/>
  <c r="AB20" i="6"/>
  <c r="AC41" i="6"/>
  <c r="AB13" i="6"/>
  <c r="AC50" i="6"/>
  <c r="AC66" i="6"/>
  <c r="AB77" i="6"/>
  <c r="AD87" i="6"/>
  <c r="AC98" i="6"/>
  <c r="AC107" i="6"/>
  <c r="AC114" i="6"/>
  <c r="V11" i="6"/>
  <c r="Y13" i="6"/>
  <c r="AD11" i="6"/>
  <c r="AB33" i="6"/>
  <c r="AB60" i="6"/>
  <c r="AB5" i="6"/>
  <c r="AB37" i="6"/>
  <c r="AB69" i="6"/>
  <c r="AB101" i="6"/>
  <c r="AA6" i="6"/>
  <c r="S14" i="6"/>
  <c r="T22" i="6"/>
  <c r="S34" i="6"/>
  <c r="Z38" i="6"/>
  <c r="AA41" i="6"/>
  <c r="X50" i="6"/>
  <c r="S57" i="6"/>
  <c r="Z60" i="6"/>
  <c r="Z64" i="6"/>
  <c r="S75" i="6"/>
  <c r="S79" i="6"/>
  <c r="W85" i="6"/>
  <c r="X88" i="6"/>
  <c r="S98" i="6"/>
  <c r="Z102" i="6"/>
  <c r="U108" i="6"/>
  <c r="AA113" i="6"/>
  <c r="AC6" i="6"/>
  <c r="AC51" i="6"/>
  <c r="AD75" i="6"/>
  <c r="AC109" i="6"/>
  <c r="U13" i="6"/>
  <c r="V22" i="6"/>
  <c r="T34" i="6"/>
  <c r="AA38" i="6"/>
  <c r="S46" i="6"/>
  <c r="Y51" i="6"/>
  <c r="V56" i="6"/>
  <c r="T61" i="6"/>
  <c r="X66" i="6"/>
  <c r="V71" i="6"/>
  <c r="Y77" i="6"/>
  <c r="X85" i="6"/>
  <c r="Y88" i="6"/>
  <c r="T102" i="6"/>
  <c r="Y107" i="6"/>
  <c r="AA110" i="6"/>
  <c r="AD20" i="6"/>
  <c r="AD66" i="6"/>
  <c r="W7" i="6"/>
  <c r="W13" i="6"/>
  <c r="Y21" i="6"/>
  <c r="W30" i="6"/>
  <c r="X37" i="6"/>
  <c r="X41" i="6"/>
  <c r="T50" i="6"/>
  <c r="U57" i="6"/>
  <c r="AA62" i="6"/>
  <c r="T69" i="6"/>
  <c r="T77" i="6"/>
  <c r="U84" i="6"/>
  <c r="T88" i="6"/>
  <c r="P69" i="6"/>
  <c r="R112" i="6"/>
  <c r="Q98" i="6"/>
  <c r="Q70" i="6"/>
  <c r="R44" i="6"/>
  <c r="Q20" i="6"/>
  <c r="Z112" i="6"/>
  <c r="Y101" i="6"/>
  <c r="S86" i="6"/>
  <c r="Z63" i="6"/>
  <c r="AD85" i="6"/>
  <c r="X75" i="6"/>
  <c r="AB18" i="6"/>
  <c r="W57" i="6"/>
  <c r="R18" i="6"/>
  <c r="P6" i="6"/>
  <c r="AD30" i="6"/>
  <c r="AB68" i="6"/>
  <c r="AB109" i="6"/>
  <c r="AC15" i="6"/>
  <c r="AD50" i="6"/>
  <c r="W17" i="6"/>
  <c r="T45" i="6"/>
  <c r="Y57" i="6"/>
  <c r="W66" i="6"/>
  <c r="Y80" i="6"/>
  <c r="U93" i="6"/>
  <c r="T105" i="6"/>
  <c r="X114" i="6"/>
  <c r="AB56" i="6"/>
  <c r="T6" i="6"/>
  <c r="Y24" i="6"/>
  <c r="X40" i="6"/>
  <c r="S54" i="6"/>
  <c r="AA61" i="6"/>
  <c r="V75" i="6"/>
  <c r="V86" i="6"/>
  <c r="AA102" i="6"/>
  <c r="V112" i="6"/>
  <c r="AD34" i="6"/>
  <c r="V6" i="6"/>
  <c r="S17" i="6"/>
  <c r="W26" i="6"/>
  <c r="W34" i="6"/>
  <c r="W45" i="6"/>
  <c r="AA54" i="6"/>
  <c r="U61" i="6"/>
  <c r="S70" i="6"/>
  <c r="U80" i="6"/>
  <c r="V87" i="6"/>
  <c r="P48" i="6"/>
  <c r="Q105" i="6"/>
  <c r="R76" i="6"/>
  <c r="Q41" i="6"/>
  <c r="Y115" i="6"/>
  <c r="S105" i="6"/>
  <c r="Z82" i="6"/>
  <c r="X57" i="6"/>
  <c r="Y41" i="6"/>
  <c r="W11" i="6"/>
  <c r="Y18" i="6"/>
  <c r="V93" i="6"/>
  <c r="AC85" i="6"/>
  <c r="X77" i="6"/>
  <c r="Q48" i="6"/>
  <c r="P47" i="6"/>
  <c r="AB6" i="6"/>
  <c r="AC82" i="6"/>
  <c r="S6" i="6"/>
  <c r="AB40" i="6"/>
  <c r="AC83" i="6"/>
  <c r="AA22" i="6"/>
  <c r="AA45" i="6"/>
  <c r="V59" i="6"/>
  <c r="X69" i="6"/>
  <c r="T82" i="6"/>
  <c r="AA94" i="6"/>
  <c r="AA105" i="6"/>
  <c r="V115" i="6"/>
  <c r="AC61" i="6"/>
  <c r="X8" i="6"/>
  <c r="W29" i="6"/>
  <c r="U41" i="6"/>
  <c r="Z54" i="6"/>
  <c r="W63" i="6"/>
  <c r="T76" i="6"/>
  <c r="U87" i="6"/>
  <c r="U105" i="6"/>
  <c r="S114" i="6"/>
  <c r="AD38" i="6"/>
  <c r="Y8" i="6"/>
  <c r="X18" i="6"/>
  <c r="T28" i="6"/>
  <c r="V38" i="6"/>
  <c r="V46" i="6"/>
  <c r="X56" i="6"/>
  <c r="Y63" i="6"/>
  <c r="Z70" i="6"/>
  <c r="X82" i="6"/>
  <c r="Y89" i="6"/>
  <c r="P37" i="6"/>
  <c r="Q102" i="6"/>
  <c r="Q66" i="6"/>
  <c r="Q38" i="6"/>
  <c r="W114" i="6"/>
  <c r="X98" i="6"/>
  <c r="Y79" i="6"/>
  <c r="V54" i="6"/>
  <c r="X38" i="6"/>
  <c r="Z6" i="6"/>
  <c r="W87" i="6"/>
  <c r="W40" i="6"/>
  <c r="AA112" i="6"/>
  <c r="X13" i="6"/>
  <c r="Z94" i="6"/>
  <c r="Q77" i="6"/>
  <c r="P75" i="6"/>
  <c r="AC18" i="6"/>
  <c r="AC89" i="6"/>
  <c r="AA11" i="6"/>
  <c r="AD63" i="6"/>
  <c r="AB108" i="6"/>
  <c r="Z34" i="6"/>
  <c r="V51" i="6"/>
  <c r="Y61" i="6"/>
  <c r="AA75" i="6"/>
  <c r="T86" i="6"/>
  <c r="Z98" i="6"/>
  <c r="T109" i="6"/>
  <c r="AC13" i="6"/>
  <c r="AD84" i="6"/>
  <c r="W18" i="6"/>
  <c r="X36" i="6"/>
  <c r="AA46" i="6"/>
  <c r="AA57" i="6"/>
  <c r="S69" i="6"/>
  <c r="U79" i="6"/>
  <c r="W93" i="6"/>
  <c r="X108" i="6"/>
  <c r="AD8" i="6"/>
  <c r="AC86" i="6"/>
  <c r="S11" i="6"/>
  <c r="U20" i="6"/>
  <c r="T32" i="6"/>
  <c r="U39" i="6"/>
  <c r="Y48" i="6"/>
  <c r="Y59" i="6"/>
  <c r="S66" i="6"/>
  <c r="W75" i="6"/>
  <c r="S85" i="6"/>
  <c r="P112" i="6"/>
  <c r="P32" i="6"/>
  <c r="Q87" i="6"/>
  <c r="Q59" i="6"/>
  <c r="Q34" i="6"/>
  <c r="Y109" i="6"/>
  <c r="S97" i="6"/>
  <c r="T70" i="6"/>
  <c r="U51" i="6"/>
  <c r="U32" i="6"/>
  <c r="AD86" i="6"/>
  <c r="Y12" i="6"/>
  <c r="AA114" i="6"/>
  <c r="AB102" i="6"/>
  <c r="W39" i="6"/>
  <c r="AA86" i="6"/>
  <c r="AD98" i="6"/>
  <c r="W59" i="6"/>
  <c r="U109" i="6"/>
  <c r="X22" i="6"/>
  <c r="X60" i="6"/>
  <c r="P85" i="6"/>
  <c r="Q15" i="6"/>
  <c r="T48" i="6"/>
  <c r="T8" i="6"/>
  <c r="W77" i="6"/>
  <c r="AC33" i="6"/>
  <c r="S50" i="6"/>
  <c r="W97" i="6"/>
  <c r="T54" i="6"/>
  <c r="Q55" i="6"/>
  <c r="W56" i="6"/>
  <c r="R98" i="6"/>
  <c r="W15" i="6"/>
  <c r="X54" i="6"/>
  <c r="T101" i="6"/>
  <c r="Z20" i="6"/>
  <c r="Y69" i="6"/>
  <c r="AB30" i="6"/>
  <c r="X33" i="6"/>
  <c r="Z66" i="6"/>
  <c r="R108" i="6"/>
  <c r="T108" i="6"/>
  <c r="Z22" i="6"/>
  <c r="AB54" i="6"/>
  <c r="X86" i="6"/>
  <c r="R57" i="6"/>
  <c r="P115" i="6"/>
  <c r="AB12" i="6"/>
  <c r="U63" i="6"/>
  <c r="AA109" i="6"/>
  <c r="W37" i="6"/>
  <c r="W82" i="6"/>
  <c r="AD102" i="6"/>
  <c r="Y40" i="6"/>
  <c r="AA77" i="6"/>
  <c r="Q84" i="6"/>
  <c r="AA93" i="6"/>
  <c r="AB49" i="6"/>
  <c r="AA37" i="6"/>
  <c r="U12" i="6"/>
  <c r="Y60" i="6"/>
  <c r="V35" i="6"/>
  <c r="U49" i="6"/>
  <c r="Z103" i="6"/>
  <c r="R29" i="6"/>
  <c r="P51" i="6"/>
  <c r="Z83" i="6"/>
  <c r="AA83" i="6"/>
  <c r="Z7" i="6"/>
  <c r="U29" i="6"/>
  <c r="AC103" i="6"/>
  <c r="Y31" i="6"/>
  <c r="R4" i="6"/>
  <c r="Q21" i="6"/>
  <c r="AA21" i="6"/>
  <c r="V85" i="6"/>
  <c r="X110" i="6"/>
  <c r="AC94" i="6"/>
  <c r="Y78" i="6"/>
  <c r="W78" i="6"/>
  <c r="W62" i="6"/>
  <c r="Y46" i="6"/>
  <c r="AD46" i="6"/>
  <c r="R30" i="6"/>
  <c r="Z14" i="6"/>
  <c r="W14" i="6"/>
  <c r="X49" i="6"/>
  <c r="Z28" i="6"/>
  <c r="AD55" i="6"/>
  <c r="S76" i="6"/>
  <c r="AC113" i="6"/>
  <c r="AC23" i="6"/>
  <c r="AB71" i="6"/>
  <c r="AC71" i="6"/>
  <c r="T29" i="6"/>
  <c r="Y85" i="6"/>
  <c r="AB110" i="6"/>
  <c r="V30" i="6"/>
  <c r="S113" i="6"/>
  <c r="AB78" i="6"/>
  <c r="S103" i="6"/>
  <c r="Z62" i="6"/>
  <c r="X103" i="6"/>
  <c r="X51" i="6"/>
  <c r="S15" i="6"/>
  <c r="P15" i="6"/>
  <c r="AB57" i="6"/>
  <c r="T79" i="6"/>
  <c r="X100" i="6"/>
  <c r="W5" i="6"/>
  <c r="Q32" i="6"/>
  <c r="V64" i="6"/>
  <c r="P101" i="6"/>
  <c r="X113" i="6"/>
  <c r="AC20" i="6"/>
  <c r="S72" i="6"/>
  <c r="AB72" i="6"/>
  <c r="Q19" i="6"/>
  <c r="P19" i="6"/>
  <c r="S19" i="6"/>
  <c r="Q99" i="6"/>
  <c r="U99" i="6"/>
  <c r="S99" i="6"/>
  <c r="AB67" i="6"/>
  <c r="X67" i="6"/>
  <c r="U67" i="6"/>
  <c r="S67" i="6"/>
  <c r="W35" i="6"/>
  <c r="AC35" i="6"/>
  <c r="P35" i="6"/>
  <c r="Z35" i="6"/>
  <c r="W104" i="6"/>
  <c r="P104" i="6"/>
  <c r="S104" i="6"/>
  <c r="AA19" i="6"/>
  <c r="P9" i="6"/>
  <c r="S9" i="6"/>
  <c r="W9" i="6"/>
  <c r="R31" i="6"/>
  <c r="Z31" i="6"/>
  <c r="P52" i="6"/>
  <c r="U52" i="6"/>
  <c r="X52" i="6"/>
  <c r="R49" i="6"/>
  <c r="R103" i="6"/>
  <c r="AB29" i="6"/>
  <c r="X24" i="6"/>
  <c r="U83" i="6"/>
  <c r="R7" i="6"/>
  <c r="AA23" i="6"/>
  <c r="P83" i="6"/>
  <c r="U9" i="6"/>
  <c r="V52" i="6"/>
  <c r="T21" i="6"/>
  <c r="W21" i="6"/>
  <c r="S21" i="6"/>
  <c r="U85" i="6"/>
  <c r="U110" i="6"/>
  <c r="S94" i="6"/>
  <c r="AD78" i="6"/>
  <c r="V62" i="6"/>
  <c r="T62" i="6"/>
  <c r="AB46" i="6"/>
  <c r="AC30" i="6"/>
  <c r="X30" i="6"/>
  <c r="V14" i="6"/>
  <c r="X14" i="6"/>
  <c r="R110" i="6"/>
  <c r="X28" i="6"/>
  <c r="V55" i="6"/>
  <c r="Y76" i="6"/>
  <c r="R113" i="6"/>
  <c r="Y23" i="6"/>
  <c r="AD23" i="6"/>
  <c r="T71" i="6"/>
  <c r="P71" i="6"/>
  <c r="X76" i="6"/>
  <c r="W71" i="6"/>
  <c r="AB62" i="6"/>
  <c r="AB4" i="6"/>
  <c r="Y91" i="6"/>
  <c r="AC29" i="6"/>
  <c r="Y81" i="6"/>
  <c r="T46" i="6"/>
  <c r="Z85" i="6"/>
  <c r="Z49" i="6"/>
  <c r="U15" i="6"/>
  <c r="Z15" i="6"/>
  <c r="AC57" i="6"/>
  <c r="AC79" i="6"/>
  <c r="Z100" i="6"/>
  <c r="T5" i="6"/>
  <c r="P64" i="6"/>
  <c r="U101" i="6"/>
  <c r="AC58" i="6"/>
  <c r="X72" i="6"/>
  <c r="AA72" i="6"/>
  <c r="T19" i="6"/>
  <c r="V19" i="6"/>
  <c r="AC19" i="6"/>
  <c r="T99" i="6"/>
  <c r="AB99" i="6"/>
  <c r="Z99" i="6"/>
  <c r="T67" i="6"/>
  <c r="W67" i="6"/>
  <c r="P67" i="6"/>
  <c r="AD67" i="6"/>
  <c r="AB35" i="6"/>
  <c r="Y35" i="6"/>
  <c r="X35" i="6"/>
  <c r="T104" i="6"/>
  <c r="Z104" i="6"/>
  <c r="V104" i="6"/>
  <c r="Z19" i="6"/>
  <c r="AB9" i="6"/>
  <c r="AA9" i="6"/>
  <c r="X9" i="6"/>
  <c r="AB31" i="6"/>
  <c r="AA31" i="6"/>
  <c r="AA52" i="6"/>
  <c r="Q52" i="6"/>
  <c r="P73" i="6"/>
  <c r="Q35" i="6"/>
  <c r="T49" i="6"/>
  <c r="P103" i="6"/>
  <c r="Y29" i="6"/>
  <c r="U24" i="6"/>
  <c r="V83" i="6"/>
  <c r="U7" i="6"/>
  <c r="S83" i="6"/>
  <c r="Y103" i="6"/>
  <c r="AC9" i="6"/>
  <c r="Y52" i="6"/>
  <c r="AC21" i="6"/>
  <c r="P21" i="6"/>
  <c r="T85" i="6"/>
  <c r="AB85" i="6"/>
  <c r="U94" i="6"/>
  <c r="AB94" i="6"/>
  <c r="X78" i="6"/>
  <c r="Y62" i="6"/>
  <c r="R62" i="6"/>
  <c r="Q46" i="6"/>
  <c r="Z30" i="6"/>
  <c r="U30" i="6"/>
  <c r="AB14" i="6"/>
  <c r="Y14" i="6"/>
  <c r="W28" i="6"/>
  <c r="Y28" i="6"/>
  <c r="Z55" i="6"/>
  <c r="AB76" i="6"/>
  <c r="AB113" i="6"/>
  <c r="V23" i="6"/>
  <c r="U23" i="6"/>
  <c r="AA71" i="6"/>
  <c r="AD71" i="6"/>
  <c r="V103" i="6"/>
  <c r="S62" i="6"/>
  <c r="AD24" i="6"/>
  <c r="AB24" i="6"/>
  <c r="S49" i="6"/>
  <c r="T113" i="6"/>
  <c r="V76" i="6"/>
  <c r="AC110" i="6"/>
  <c r="U78" i="6"/>
  <c r="Y30" i="6"/>
  <c r="AD15" i="6"/>
  <c r="U36" i="6"/>
  <c r="T57" i="6"/>
  <c r="W79" i="6"/>
  <c r="U100" i="6"/>
  <c r="Z32" i="6"/>
  <c r="AD64" i="6"/>
  <c r="Z101" i="6"/>
  <c r="R58" i="6"/>
  <c r="R84" i="6"/>
  <c r="P72" i="6"/>
  <c r="W72" i="6"/>
  <c r="T72" i="6"/>
  <c r="AB19" i="6"/>
  <c r="R19" i="6"/>
  <c r="U19" i="6"/>
  <c r="AD99" i="6"/>
  <c r="W99" i="6"/>
  <c r="AC99" i="6"/>
  <c r="AC72" i="6"/>
  <c r="Q67" i="6"/>
  <c r="AC67" i="6"/>
  <c r="AA67" i="6"/>
  <c r="R99" i="6"/>
  <c r="T35" i="6"/>
  <c r="S35" i="6"/>
  <c r="AD35" i="6"/>
  <c r="U104" i="6"/>
  <c r="Q104" i="6"/>
  <c r="AB104" i="6"/>
  <c r="V72" i="6"/>
  <c r="Z72" i="6"/>
  <c r="Y9" i="6"/>
  <c r="T9" i="6"/>
  <c r="R9" i="6"/>
  <c r="X31" i="6"/>
  <c r="AC31" i="6"/>
  <c r="AC52" i="6"/>
  <c r="AD52" i="6"/>
  <c r="AD73" i="6"/>
  <c r="T73" i="6"/>
  <c r="Z73" i="6"/>
  <c r="U95" i="6"/>
  <c r="T95" i="6"/>
  <c r="R95" i="6"/>
  <c r="U4" i="6"/>
  <c r="AC4" i="6"/>
  <c r="R27" i="6"/>
  <c r="P27" i="6"/>
  <c r="Q27" i="6"/>
  <c r="V53" i="6"/>
  <c r="AD53" i="6"/>
  <c r="Y53" i="6"/>
  <c r="R91" i="6"/>
  <c r="V91" i="6"/>
  <c r="AA91" i="6"/>
  <c r="R81" i="6"/>
  <c r="T81" i="6"/>
  <c r="AD72" i="6"/>
  <c r="AC36" i="6"/>
  <c r="Q79" i="6"/>
  <c r="AC100" i="6"/>
  <c r="V5" i="6"/>
  <c r="R64" i="6"/>
  <c r="V101" i="6"/>
  <c r="Z97" i="6"/>
  <c r="AA29" i="6"/>
  <c r="AA51" i="6"/>
  <c r="R24" i="6"/>
  <c r="Q83" i="6"/>
  <c r="S7" i="6"/>
  <c r="Z51" i="6"/>
  <c r="U71" i="6"/>
  <c r="U21" i="6"/>
  <c r="Y94" i="6"/>
  <c r="P46" i="6"/>
  <c r="Q14" i="6"/>
  <c r="AA55" i="6"/>
  <c r="Q23" i="6"/>
  <c r="Y4" i="6"/>
  <c r="AC14" i="6"/>
  <c r="Z36" i="6"/>
  <c r="X32" i="6"/>
  <c r="X19" i="6"/>
  <c r="Y99" i="6"/>
  <c r="V67" i="6"/>
  <c r="AD104" i="6"/>
  <c r="W19" i="6"/>
  <c r="V31" i="6"/>
  <c r="W73" i="6"/>
  <c r="R73" i="6"/>
  <c r="Q73" i="6"/>
  <c r="P95" i="6"/>
  <c r="AD95" i="6"/>
  <c r="AA4" i="6"/>
  <c r="U27" i="6"/>
  <c r="Y27" i="6"/>
  <c r="AC53" i="6"/>
  <c r="AA53" i="6"/>
  <c r="W91" i="6"/>
  <c r="S91" i="6"/>
  <c r="Q91" i="6"/>
  <c r="W81" i="6"/>
  <c r="AA81" i="6"/>
  <c r="AA36" i="6"/>
  <c r="R79" i="6"/>
  <c r="AD5" i="6"/>
  <c r="AA64" i="6"/>
  <c r="V97" i="6"/>
  <c r="AD29" i="6"/>
  <c r="P24" i="6"/>
  <c r="AA24" i="6"/>
  <c r="AB7" i="6"/>
  <c r="U97" i="6"/>
  <c r="P79" i="6"/>
  <c r="Y97" i="6"/>
  <c r="Y36" i="6"/>
  <c r="AC7" i="6"/>
  <c r="Q7" i="6"/>
  <c r="W32" i="6"/>
  <c r="AA107" i="6"/>
  <c r="P102" i="6"/>
  <c r="Z86" i="6"/>
  <c r="AA70" i="6"/>
  <c r="U38" i="6"/>
  <c r="T23" i="6"/>
  <c r="Z71" i="6"/>
  <c r="AA103" i="6"/>
  <c r="Y15" i="6"/>
  <c r="V32" i="6"/>
  <c r="Q101" i="6"/>
  <c r="V79" i="6"/>
  <c r="U5" i="6"/>
  <c r="AC5" i="6"/>
  <c r="S64" i="6"/>
  <c r="AB15" i="6"/>
  <c r="R28" i="6"/>
  <c r="X55" i="6"/>
  <c r="W113" i="6"/>
  <c r="S37" i="6"/>
  <c r="W43" i="6"/>
  <c r="AA43" i="6"/>
  <c r="V106" i="6"/>
  <c r="Q106" i="6"/>
  <c r="U106" i="6"/>
  <c r="Q90" i="6"/>
  <c r="Z90" i="6"/>
  <c r="AC90" i="6"/>
  <c r="S42" i="6"/>
  <c r="U42" i="6"/>
  <c r="AC26" i="6"/>
  <c r="U26" i="6"/>
  <c r="X10" i="6"/>
  <c r="R10" i="6"/>
  <c r="U10" i="6"/>
  <c r="V42" i="6"/>
  <c r="T10" i="6"/>
  <c r="X90" i="6"/>
  <c r="Y26" i="6"/>
  <c r="AA49" i="6"/>
  <c r="T24" i="6"/>
  <c r="Y7" i="6"/>
  <c r="AD21" i="6"/>
  <c r="V94" i="6"/>
  <c r="AC46" i="6"/>
  <c r="AA14" i="6"/>
  <c r="U76" i="6"/>
  <c r="X71" i="6"/>
  <c r="R94" i="6"/>
  <c r="Z23" i="6"/>
  <c r="U62" i="6"/>
  <c r="Z79" i="6"/>
  <c r="U64" i="6"/>
  <c r="R72" i="6"/>
  <c r="AD19" i="6"/>
  <c r="P99" i="6"/>
  <c r="Y67" i="6"/>
  <c r="R35" i="6"/>
  <c r="AC104" i="6"/>
  <c r="AD9" i="6"/>
  <c r="U31" i="6"/>
  <c r="AC73" i="6"/>
  <c r="AA73" i="6"/>
  <c r="AB95" i="6"/>
  <c r="Z95" i="6"/>
  <c r="W95" i="6"/>
  <c r="T27" i="6"/>
  <c r="V27" i="6"/>
  <c r="S27" i="6"/>
  <c r="U53" i="6"/>
  <c r="Q53" i="6"/>
  <c r="X91" i="6"/>
  <c r="AB91" i="6"/>
  <c r="P81" i="6"/>
  <c r="S81" i="6"/>
  <c r="R104" i="6"/>
  <c r="P57" i="6"/>
  <c r="Q100" i="6"/>
  <c r="Z5" i="6"/>
  <c r="X101" i="6"/>
  <c r="R97" i="6"/>
  <c r="V29" i="6"/>
  <c r="V24" i="6"/>
  <c r="T83" i="6"/>
  <c r="X7" i="6"/>
  <c r="V36" i="6"/>
  <c r="Q64" i="6"/>
  <c r="AA79" i="6"/>
  <c r="X29" i="6"/>
  <c r="R83" i="6"/>
  <c r="S100" i="6"/>
  <c r="Z29" i="6"/>
  <c r="T107" i="6"/>
  <c r="Y102" i="6"/>
  <c r="Y86" i="6"/>
  <c r="U70" i="6"/>
  <c r="Y38" i="6"/>
  <c r="P49" i="6"/>
  <c r="R71" i="6"/>
  <c r="T103" i="6"/>
  <c r="S5" i="6"/>
  <c r="Y5" i="6"/>
  <c r="Q24" i="6"/>
  <c r="T36" i="6"/>
  <c r="AC101" i="6"/>
  <c r="R101" i="6"/>
  <c r="S32" i="6"/>
  <c r="R102" i="6"/>
  <c r="P28" i="6"/>
  <c r="W76" i="6"/>
  <c r="V113" i="6"/>
  <c r="T43" i="6"/>
  <c r="S43" i="6"/>
  <c r="Q43" i="6"/>
  <c r="Z106" i="6"/>
  <c r="AD106" i="6"/>
  <c r="X106" i="6"/>
  <c r="AD90" i="6"/>
  <c r="U90" i="6"/>
  <c r="W42" i="6"/>
  <c r="R42" i="6"/>
  <c r="X42" i="6"/>
  <c r="AD26" i="6"/>
  <c r="S26" i="6"/>
  <c r="Z10" i="6"/>
  <c r="Q10" i="6"/>
  <c r="P10" i="6"/>
  <c r="V74" i="6"/>
  <c r="AD96" i="6"/>
  <c r="S74" i="6"/>
  <c r="T25" i="6"/>
  <c r="Z25" i="6"/>
  <c r="W49" i="6"/>
  <c r="AD83" i="6"/>
  <c r="S31" i="6"/>
  <c r="Q85" i="6"/>
  <c r="T78" i="6"/>
  <c r="AA30" i="6"/>
  <c r="AB28" i="6"/>
  <c r="U113" i="6"/>
  <c r="S51" i="6"/>
  <c r="T110" i="6"/>
  <c r="Z21" i="6"/>
  <c r="W100" i="6"/>
  <c r="W101" i="6"/>
  <c r="Q72" i="6"/>
  <c r="AA99" i="6"/>
  <c r="AA35" i="6"/>
  <c r="Q9" i="6"/>
  <c r="AB52" i="6"/>
  <c r="X73" i="6"/>
  <c r="AB73" i="6"/>
  <c r="S95" i="6"/>
  <c r="X95" i="6"/>
  <c r="X4" i="6"/>
  <c r="AB27" i="6"/>
  <c r="Z27" i="6"/>
  <c r="X53" i="6"/>
  <c r="AB53" i="6"/>
  <c r="S53" i="6"/>
  <c r="U91" i="6"/>
  <c r="Z91" i="6"/>
  <c r="V81" i="6"/>
  <c r="X81" i="6"/>
  <c r="V57" i="6"/>
  <c r="AA100" i="6"/>
  <c r="R32" i="6"/>
  <c r="AD101" i="6"/>
  <c r="AD74" i="6"/>
  <c r="Q51" i="6"/>
  <c r="W24" i="6"/>
  <c r="AA7" i="6"/>
  <c r="Y32" i="6"/>
  <c r="AB100" i="6"/>
  <c r="Q29" i="6"/>
  <c r="X64" i="6"/>
  <c r="AA5" i="6"/>
  <c r="R51" i="6"/>
  <c r="W64" i="6"/>
  <c r="AA59" i="6"/>
  <c r="AD107" i="6"/>
  <c r="V102" i="6"/>
  <c r="P70" i="6"/>
  <c r="Y70" i="6"/>
  <c r="AB23" i="6"/>
  <c r="Q49" i="6"/>
  <c r="U103" i="6"/>
  <c r="AD79" i="6"/>
  <c r="AD36" i="6"/>
  <c r="AA101" i="6"/>
  <c r="S29" i="6"/>
  <c r="AD51" i="6"/>
  <c r="Q5" i="6"/>
  <c r="AB83" i="6"/>
  <c r="U28" i="6"/>
  <c r="AB55" i="6"/>
  <c r="AA76" i="6"/>
  <c r="Q113" i="6"/>
  <c r="AA20" i="6"/>
  <c r="Z43" i="6"/>
  <c r="V43" i="6"/>
  <c r="R43" i="6"/>
  <c r="P106" i="6"/>
  <c r="S106" i="6"/>
  <c r="T106" i="6"/>
  <c r="AA90" i="6"/>
  <c r="S90" i="6"/>
  <c r="P42" i="6"/>
  <c r="AC42" i="6"/>
  <c r="AA42" i="6"/>
  <c r="Z26" i="6"/>
  <c r="T26" i="6"/>
  <c r="AC10" i="6"/>
  <c r="W10" i="6"/>
  <c r="R96" i="6"/>
  <c r="AB42" i="6"/>
  <c r="AC43" i="6"/>
  <c r="AB96" i="6"/>
  <c r="P25" i="6"/>
  <c r="R25" i="6"/>
  <c r="AD25" i="6"/>
  <c r="Q47" i="6"/>
  <c r="T47" i="6"/>
  <c r="AB47" i="6"/>
  <c r="Z47" i="6"/>
  <c r="Z68" i="6"/>
  <c r="T68" i="6"/>
  <c r="U68" i="6"/>
  <c r="Q89" i="6"/>
  <c r="W89" i="6"/>
  <c r="S89" i="6"/>
  <c r="AC111" i="6"/>
  <c r="Y111" i="6"/>
  <c r="V111" i="6"/>
  <c r="T16" i="6"/>
  <c r="R16" i="6"/>
  <c r="V16" i="6"/>
  <c r="AD48" i="6"/>
  <c r="U48" i="6"/>
  <c r="AA80" i="6"/>
  <c r="AB80" i="6"/>
  <c r="AB39" i="6"/>
  <c r="AA39" i="6"/>
  <c r="AD39" i="6"/>
  <c r="Q68" i="6"/>
  <c r="Y17" i="6"/>
  <c r="V17" i="6"/>
  <c r="P44" i="6"/>
  <c r="X44" i="6"/>
  <c r="U44" i="6"/>
  <c r="P65" i="6"/>
  <c r="AB65" i="6"/>
  <c r="Y65" i="6"/>
  <c r="S65" i="6"/>
  <c r="W103" i="6"/>
  <c r="AD4" i="6"/>
  <c r="Y55" i="6"/>
  <c r="V15" i="6"/>
  <c r="X99" i="6"/>
  <c r="T52" i="6"/>
  <c r="V95" i="6"/>
  <c r="R53" i="6"/>
  <c r="AC91" i="6"/>
  <c r="AB79" i="6"/>
  <c r="Y74" i="6"/>
  <c r="T7" i="6"/>
  <c r="T100" i="6"/>
  <c r="Z57" i="6"/>
  <c r="R70" i="6"/>
  <c r="Q103" i="6"/>
  <c r="AD32" i="6"/>
  <c r="X83" i="6"/>
  <c r="P113" i="6"/>
  <c r="AD105" i="6"/>
  <c r="X43" i="6"/>
  <c r="AC106" i="6"/>
  <c r="T42" i="6"/>
  <c r="AA10" i="6"/>
  <c r="V25" i="6"/>
  <c r="S25" i="6"/>
  <c r="U47" i="6"/>
  <c r="AD47" i="6"/>
  <c r="AC47" i="6"/>
  <c r="V68" i="6"/>
  <c r="AA68" i="6"/>
  <c r="V89" i="6"/>
  <c r="X89" i="6"/>
  <c r="Q111" i="6"/>
  <c r="T111" i="6"/>
  <c r="W111" i="6"/>
  <c r="P16" i="6"/>
  <c r="Y16" i="6"/>
  <c r="AA48" i="6"/>
  <c r="V80" i="6"/>
  <c r="R80" i="6"/>
  <c r="X39" i="6"/>
  <c r="Y39" i="6"/>
  <c r="AA74" i="6"/>
  <c r="AA17" i="6"/>
  <c r="X17" i="6"/>
  <c r="AA44" i="6"/>
  <c r="S44" i="6"/>
  <c r="AD65" i="6"/>
  <c r="R65" i="6"/>
  <c r="P92" i="6"/>
  <c r="AA92" i="6"/>
  <c r="U92" i="6"/>
  <c r="X92" i="6"/>
  <c r="Z96" i="6"/>
  <c r="Q96" i="6"/>
  <c r="Q58" i="6"/>
  <c r="P58" i="6"/>
  <c r="Y43" i="6"/>
  <c r="S10" i="6"/>
  <c r="Q39" i="6"/>
  <c r="AC74" i="6"/>
  <c r="AB74" i="6"/>
  <c r="P90" i="6"/>
  <c r="AA26" i="6"/>
  <c r="S96" i="6"/>
  <c r="P4" i="6"/>
  <c r="P86" i="6"/>
  <c r="S22" i="6"/>
  <c r="W110" i="6"/>
  <c r="T31" i="6"/>
  <c r="P36" i="6"/>
  <c r="P97" i="6"/>
  <c r="R20" i="6"/>
  <c r="AD114" i="6"/>
  <c r="P82" i="6"/>
  <c r="W50" i="6"/>
  <c r="Z18" i="6"/>
  <c r="U81" i="6"/>
  <c r="Q18" i="6"/>
  <c r="Q76" i="6"/>
  <c r="V9" i="6"/>
  <c r="AC63" i="6"/>
  <c r="AD91" i="6"/>
  <c r="Q81" i="6"/>
  <c r="AA78" i="6"/>
  <c r="P30" i="6"/>
  <c r="W46" i="6"/>
  <c r="S101" i="6"/>
  <c r="Q36" i="6"/>
  <c r="P33" i="6"/>
  <c r="U14" i="6"/>
  <c r="S71" i="6"/>
  <c r="U72" i="6"/>
  <c r="AD27" i="6"/>
  <c r="AA97" i="6"/>
  <c r="AB36" i="6"/>
  <c r="U86" i="6"/>
  <c r="V96" i="6"/>
  <c r="R106" i="6"/>
  <c r="U25" i="6"/>
  <c r="S68" i="6"/>
  <c r="R89" i="6"/>
  <c r="X111" i="6"/>
  <c r="X48" i="6"/>
  <c r="P80" i="6"/>
  <c r="Q42" i="6"/>
  <c r="AC44" i="6"/>
  <c r="U65" i="6"/>
  <c r="AB92" i="6"/>
  <c r="P96" i="6"/>
  <c r="Y42" i="6"/>
  <c r="U74" i="6"/>
  <c r="Z42" i="6"/>
  <c r="Q4" i="6"/>
  <c r="Z52" i="6"/>
  <c r="P100" i="6"/>
  <c r="AD82" i="6"/>
  <c r="S18" i="6"/>
  <c r="S52" i="6"/>
  <c r="R52" i="6"/>
  <c r="P62" i="6"/>
  <c r="Q22" i="6"/>
  <c r="Q107" i="6"/>
  <c r="V7" i="6"/>
  <c r="P110" i="6"/>
  <c r="X23" i="6"/>
  <c r="R5" i="6"/>
  <c r="Z67" i="6"/>
  <c r="U73" i="6"/>
  <c r="Z4" i="6"/>
  <c r="T53" i="6"/>
  <c r="Z81" i="6"/>
  <c r="X5" i="6"/>
  <c r="P29" i="6"/>
  <c r="W51" i="6"/>
  <c r="X59" i="6"/>
  <c r="P38" i="6"/>
  <c r="T97" i="6"/>
  <c r="AC64" i="6"/>
  <c r="AD113" i="6"/>
  <c r="AB21" i="6"/>
  <c r="P43" i="6"/>
  <c r="W90" i="6"/>
  <c r="Q26" i="6"/>
  <c r="AB10" i="6"/>
  <c r="AB26" i="6"/>
  <c r="X25" i="6"/>
  <c r="AC25" i="6"/>
  <c r="R47" i="6"/>
  <c r="S47" i="6"/>
  <c r="R68" i="6"/>
  <c r="X68" i="6"/>
  <c r="Y68" i="6"/>
  <c r="AA89" i="6"/>
  <c r="AD89" i="6"/>
  <c r="S111" i="6"/>
  <c r="U111" i="6"/>
  <c r="W16" i="6"/>
  <c r="U16" i="6"/>
  <c r="W48" i="6"/>
  <c r="V48" i="6"/>
  <c r="W80" i="6"/>
  <c r="X80" i="6"/>
  <c r="R39" i="6"/>
  <c r="P39" i="6"/>
  <c r="AB17" i="6"/>
  <c r="R17" i="6"/>
  <c r="T44" i="6"/>
  <c r="AB44" i="6"/>
  <c r="AD44" i="6"/>
  <c r="T65" i="6"/>
  <c r="W65" i="6"/>
  <c r="R92" i="6"/>
  <c r="Q92" i="6"/>
  <c r="S92" i="6"/>
  <c r="T92" i="6"/>
  <c r="W96" i="6"/>
  <c r="T96" i="6"/>
  <c r="S58" i="6"/>
  <c r="U58" i="6"/>
  <c r="AB106" i="6"/>
  <c r="Y106" i="6"/>
  <c r="X74" i="6"/>
  <c r="Q74" i="6"/>
  <c r="W74" i="6"/>
  <c r="AB58" i="6"/>
  <c r="R26" i="6"/>
  <c r="Y10" i="6"/>
  <c r="S4" i="6"/>
  <c r="R86" i="6"/>
  <c r="R22" i="6"/>
  <c r="Q57" i="6"/>
  <c r="X27" i="6"/>
  <c r="AD100" i="6"/>
  <c r="Q97" i="6"/>
  <c r="P5" i="6"/>
  <c r="W98" i="6"/>
  <c r="S82" i="6"/>
  <c r="P50" i="6"/>
  <c r="P18" i="6"/>
  <c r="Y105" i="6"/>
  <c r="R46" i="6"/>
  <c r="V73" i="6"/>
  <c r="AD81" i="6"/>
  <c r="S63" i="6"/>
  <c r="X105" i="6"/>
  <c r="Q95" i="6"/>
  <c r="P78" i="6"/>
  <c r="Q30" i="6"/>
  <c r="S59" i="6"/>
  <c r="V107" i="6"/>
  <c r="Q50" i="6"/>
  <c r="Q33" i="6"/>
  <c r="AC95" i="6"/>
  <c r="P91" i="6"/>
  <c r="AC24" i="6"/>
  <c r="R15" i="6"/>
  <c r="T55" i="6"/>
  <c r="AD42" i="6"/>
  <c r="Y90" i="6"/>
  <c r="W47" i="6"/>
  <c r="AC68" i="6"/>
  <c r="T89" i="6"/>
  <c r="Z16" i="6"/>
  <c r="R48" i="6"/>
  <c r="V39" i="6"/>
  <c r="AC17" i="6"/>
  <c r="Q65" i="6"/>
  <c r="AC92" i="6"/>
  <c r="X96" i="6"/>
  <c r="Z58" i="6"/>
  <c r="T58" i="6"/>
  <c r="P26" i="6"/>
  <c r="V58" i="6"/>
  <c r="W52" i="6"/>
  <c r="X97" i="6"/>
  <c r="P66" i="6"/>
  <c r="W4" i="6"/>
  <c r="S41" i="6"/>
  <c r="P94" i="6"/>
  <c r="X94" i="6"/>
  <c r="U35" i="6"/>
  <c r="AD62" i="6"/>
  <c r="X62" i="6"/>
  <c r="S78" i="6"/>
  <c r="Y104" i="6"/>
  <c r="X104" i="6"/>
  <c r="S73" i="6"/>
  <c r="AC27" i="6"/>
  <c r="P53" i="6"/>
  <c r="AB81" i="6"/>
  <c r="AA32" i="6"/>
  <c r="AB51" i="6"/>
  <c r="V100" i="6"/>
  <c r="AB64" i="6"/>
  <c r="AB107" i="6"/>
  <c r="W23" i="6"/>
  <c r="Z24" i="6"/>
  <c r="AA28" i="6"/>
  <c r="W106" i="6"/>
  <c r="V90" i="6"/>
  <c r="V26" i="6"/>
  <c r="R90" i="6"/>
  <c r="W25" i="6"/>
  <c r="Y25" i="6"/>
  <c r="Y47" i="6"/>
  <c r="X47" i="6"/>
  <c r="P68" i="6"/>
  <c r="W68" i="6"/>
  <c r="AD68" i="6"/>
  <c r="Z89" i="6"/>
  <c r="U89" i="6"/>
  <c r="Z111" i="6"/>
  <c r="AB111" i="6"/>
  <c r="AA16" i="6"/>
  <c r="AB16" i="6"/>
  <c r="AB48" i="6"/>
  <c r="Z48" i="6"/>
  <c r="T80" i="6"/>
  <c r="AD80" i="6"/>
  <c r="S39" i="6"/>
  <c r="Z39" i="6"/>
  <c r="U17" i="6"/>
  <c r="Q17" i="6"/>
  <c r="Q44" i="6"/>
  <c r="Z44" i="6"/>
  <c r="Y44" i="6"/>
  <c r="X65" i="6"/>
  <c r="V65" i="6"/>
  <c r="Z92" i="6"/>
  <c r="AD92" i="6"/>
  <c r="V92" i="6"/>
  <c r="AA96" i="6"/>
  <c r="Y96" i="6"/>
  <c r="AA58" i="6"/>
  <c r="AD58" i="6"/>
  <c r="AB90" i="6"/>
  <c r="Y58" i="6"/>
  <c r="Z74" i="6"/>
  <c r="T74" i="6"/>
  <c r="P74" i="6"/>
  <c r="W58" i="6"/>
  <c r="U43" i="6"/>
  <c r="AC96" i="6"/>
  <c r="Q31" i="6"/>
  <c r="P54" i="6"/>
  <c r="W27" i="6"/>
  <c r="Q86" i="6"/>
  <c r="Z9" i="6"/>
  <c r="R100" i="6"/>
  <c r="Y64" i="6"/>
  <c r="T114" i="6"/>
  <c r="P98" i="6"/>
  <c r="T66" i="6"/>
  <c r="X34" i="6"/>
  <c r="AB97" i="6"/>
  <c r="T112" i="6"/>
  <c r="Q75" i="6"/>
  <c r="Z53" i="6"/>
  <c r="P41" i="6"/>
  <c r="P108" i="6"/>
  <c r="R38" i="6"/>
  <c r="Q94" i="6"/>
  <c r="Q62" i="6"/>
  <c r="R14" i="6"/>
  <c r="V84" i="6"/>
  <c r="T4" i="6"/>
  <c r="R78" i="6"/>
  <c r="W31" i="6"/>
  <c r="W36" i="6"/>
  <c r="AD49" i="6"/>
  <c r="AB32" i="6"/>
  <c r="AD43" i="6"/>
  <c r="V10" i="6"/>
  <c r="AA25" i="6"/>
  <c r="V47" i="6"/>
  <c r="P89" i="6"/>
  <c r="R111" i="6"/>
  <c r="X16" i="6"/>
  <c r="Z80" i="6"/>
  <c r="AD17" i="6"/>
  <c r="V44" i="6"/>
  <c r="AC65" i="6"/>
  <c r="Y92" i="6"/>
  <c r="X58" i="6"/>
  <c r="T90" i="6"/>
  <c r="R74" i="6"/>
  <c r="X26" i="6"/>
  <c r="R54" i="6"/>
  <c r="R36" i="6"/>
  <c r="P114" i="6"/>
  <c r="P34" i="6"/>
  <c r="P76" i="6"/>
  <c r="Q108" i="6"/>
  <c r="P14" i="6"/>
  <c r="V117" i="7" l="1"/>
  <c r="Y117" i="7"/>
  <c r="AB117" i="6"/>
  <c r="P117" i="7"/>
  <c r="AB117" i="7"/>
  <c r="S117" i="7"/>
  <c r="V117" i="6"/>
  <c r="P117" i="6"/>
  <c r="S117" i="6"/>
  <c r="Y117" i="6"/>
  <c r="I10" i="8" l="1"/>
  <c r="I19" i="8"/>
  <c r="I13" i="8"/>
  <c r="I7" i="8"/>
  <c r="I16" i="8"/>
  <c r="A117" i="6"/>
  <c r="A117" i="7"/>
  <c r="I29" i="8" l="1"/>
  <c r="J6" i="8" s="1"/>
</calcChain>
</file>

<file path=xl/sharedStrings.xml><?xml version="1.0" encoding="utf-8"?>
<sst xmlns="http://schemas.openxmlformats.org/spreadsheetml/2006/main" count="143" uniqueCount="68">
  <si>
    <t>Nombre de pièces principales</t>
  </si>
  <si>
    <t>Description</t>
  </si>
  <si>
    <t>WC</t>
  </si>
  <si>
    <t>Nombre</t>
  </si>
  <si>
    <t>Nombre de pièces humides</t>
  </si>
  <si>
    <t>VMC Hygro B (maisons individuelles)</t>
  </si>
  <si>
    <t>VMC Hygro A (maisons individuelles)</t>
  </si>
  <si>
    <t>LOGICIEL DE CALCUL - DUCOBOX HYGRO</t>
  </si>
  <si>
    <t>T1</t>
  </si>
  <si>
    <t>T2</t>
  </si>
  <si>
    <t>T3</t>
  </si>
  <si>
    <t>T4</t>
  </si>
  <si>
    <t>T5</t>
  </si>
  <si>
    <t>T6</t>
  </si>
  <si>
    <t>Type de système de ventilation</t>
  </si>
  <si>
    <t>Type de VMC</t>
  </si>
  <si>
    <t>T7 (+)</t>
  </si>
  <si>
    <t>Version 20200301</t>
  </si>
  <si>
    <r>
      <rPr>
        <b/>
        <sz val="6"/>
        <rFont val="Verdana"/>
        <family val="2"/>
      </rPr>
      <t>Logement</t>
    </r>
  </si>
  <si>
    <r>
      <rPr>
        <b/>
        <sz val="6"/>
        <rFont val="Verdana"/>
        <family val="2"/>
      </rPr>
      <t>Débits caractéristiques (m</t>
    </r>
    <r>
      <rPr>
        <b/>
        <vertAlign val="superscript"/>
        <sz val="4"/>
        <rFont val="Verdana"/>
        <family val="2"/>
      </rPr>
      <t>3</t>
    </r>
    <r>
      <rPr>
        <b/>
        <sz val="6"/>
        <rFont val="Verdana"/>
        <family val="2"/>
      </rPr>
      <t>/h)</t>
    </r>
  </si>
  <si>
    <r>
      <rPr>
        <b/>
        <sz val="6"/>
        <rFont val="Verdana"/>
        <family val="2"/>
      </rPr>
      <t>Puissance électrique pondérée (W-Th-C)</t>
    </r>
  </si>
  <si>
    <r>
      <rPr>
        <b/>
        <sz val="6"/>
        <rFont val="Verdana"/>
        <family val="2"/>
      </rPr>
      <t>Pièces principales</t>
    </r>
  </si>
  <si>
    <r>
      <rPr>
        <b/>
        <sz val="6"/>
        <rFont val="Verdana"/>
        <family val="2"/>
      </rPr>
      <t>SdB/ WC</t>
    </r>
  </si>
  <si>
    <r>
      <rPr>
        <b/>
        <sz val="6"/>
        <rFont val="Verdana"/>
        <family val="2"/>
      </rPr>
      <t>SdB</t>
    </r>
  </si>
  <si>
    <r>
      <rPr>
        <b/>
        <sz val="6"/>
        <rFont val="Verdana"/>
        <family val="2"/>
      </rPr>
      <t>WC</t>
    </r>
  </si>
  <si>
    <r>
      <rPr>
        <b/>
        <sz val="6"/>
        <rFont val="Verdana"/>
        <family val="2"/>
      </rPr>
      <t>SdE</t>
    </r>
  </si>
  <si>
    <r>
      <rPr>
        <b/>
        <sz val="6"/>
        <rFont val="Verdana"/>
        <family val="2"/>
      </rPr>
      <t>Qv</t>
    </r>
    <r>
      <rPr>
        <b/>
        <sz val="4"/>
        <rFont val="Verdana"/>
        <family val="2"/>
      </rPr>
      <t>min</t>
    </r>
  </si>
  <si>
    <r>
      <rPr>
        <b/>
        <vertAlign val="superscript"/>
        <sz val="5"/>
        <rFont val="Verdana"/>
        <family val="2"/>
      </rPr>
      <t>Qv</t>
    </r>
    <r>
      <rPr>
        <b/>
        <sz val="3"/>
        <rFont val="Verdana"/>
        <family val="2"/>
      </rPr>
      <t>max-réduit</t>
    </r>
  </si>
  <si>
    <r>
      <rPr>
        <b/>
        <sz val="6"/>
        <rFont val="Verdana"/>
        <family val="2"/>
      </rPr>
      <t>Qv</t>
    </r>
    <r>
      <rPr>
        <b/>
        <sz val="4"/>
        <rFont val="Verdana"/>
        <family val="2"/>
      </rPr>
      <t>max</t>
    </r>
  </si>
  <si>
    <r>
      <rPr>
        <b/>
        <vertAlign val="superscript"/>
        <sz val="5"/>
        <rFont val="Verdana"/>
        <family val="2"/>
      </rPr>
      <t>Qvarep</t>
    </r>
    <r>
      <rPr>
        <b/>
        <sz val="3"/>
        <rFont val="Verdana"/>
        <family val="2"/>
      </rPr>
      <t>spec</t>
    </r>
  </si>
  <si>
    <r>
      <rPr>
        <b/>
        <sz val="6"/>
        <color rgb="FF0000FF"/>
        <rFont val="Verdana"/>
        <family val="2"/>
      </rPr>
      <t>DucoBox Hygro</t>
    </r>
  </si>
  <si>
    <r>
      <rPr>
        <b/>
        <sz val="6"/>
        <color rgb="FF0000FF"/>
        <rFont val="Verdana"/>
        <family val="2"/>
      </rPr>
      <t>DucoBox Hygro OptiWatt</t>
    </r>
  </si>
  <si>
    <r>
      <rPr>
        <b/>
        <sz val="6"/>
        <color rgb="FF0000FF"/>
        <rFont val="Verdana"/>
        <family val="2"/>
      </rPr>
      <t>DucoBox Hygro OptiWatt HP</t>
    </r>
  </si>
  <si>
    <r>
      <rPr>
        <sz val="7"/>
        <rFont val="Verdana"/>
        <family val="2"/>
      </rPr>
      <t>F1</t>
    </r>
  </si>
  <si>
    <r>
      <rPr>
        <sz val="7"/>
        <rFont val="Verdana"/>
        <family val="2"/>
      </rPr>
      <t>F2</t>
    </r>
  </si>
  <si>
    <r>
      <rPr>
        <sz val="7"/>
        <rFont val="Verdana"/>
        <family val="2"/>
      </rPr>
      <t>F3</t>
    </r>
  </si>
  <si>
    <r>
      <rPr>
        <sz val="6"/>
        <color rgb="FF0000FF"/>
        <rFont val="Verdana"/>
        <family val="2"/>
      </rPr>
      <t>Δ</t>
    </r>
  </si>
  <si>
    <r>
      <rPr>
        <sz val="7"/>
        <rFont val="Verdana"/>
        <family val="2"/>
      </rPr>
      <t>F4</t>
    </r>
  </si>
  <si>
    <r>
      <rPr>
        <sz val="7"/>
        <rFont val="Verdana"/>
        <family val="2"/>
      </rPr>
      <t>F5</t>
    </r>
  </si>
  <si>
    <r>
      <rPr>
        <sz val="7"/>
        <rFont val="Verdana"/>
        <family val="2"/>
      </rPr>
      <t>F6</t>
    </r>
  </si>
  <si>
    <r>
      <rPr>
        <sz val="7"/>
        <rFont val="Verdana"/>
        <family val="2"/>
      </rPr>
      <t>F7</t>
    </r>
  </si>
  <si>
    <t>Ref:</t>
  </si>
  <si>
    <t>Hy</t>
  </si>
  <si>
    <t>Hy OW</t>
  </si>
  <si>
    <t>Hy OW OP</t>
  </si>
  <si>
    <t>Qvmax-réduit</t>
  </si>
  <si>
    <t>Qvmax</t>
  </si>
  <si>
    <t>Qvmin</t>
  </si>
  <si>
    <t>Qvarepspec</t>
  </si>
  <si>
    <t>Puissance électrique pondérée (W-Th-C)</t>
  </si>
  <si>
    <t>(W-Th-C)</t>
  </si>
  <si>
    <t>Qv min:</t>
  </si>
  <si>
    <t>Qv max-réduit:</t>
  </si>
  <si>
    <t>Qv max:</t>
  </si>
  <si>
    <t>Qvarep (spec):</t>
  </si>
  <si>
    <t>Puissance:</t>
  </si>
  <si>
    <t>Standard (Hygro)</t>
  </si>
  <si>
    <t>Basse consommation (Hygro OptiWatt)</t>
  </si>
  <si>
    <t>Basse consommation + haute pression (Hygro OptiWatt HP)</t>
  </si>
  <si>
    <t>1)</t>
  </si>
  <si>
    <t>2)</t>
  </si>
  <si>
    <t>3)</t>
  </si>
  <si>
    <t>Valeurs techniques selon AT - DucoBox Hygro</t>
  </si>
  <si>
    <t>Détails des principes:</t>
  </si>
  <si>
    <t>Controle op toepassing</t>
  </si>
  <si>
    <t>Le logement sélectionné n'est pas compatible avec l'Avis Technique DucoBox Hygro</t>
  </si>
  <si>
    <r>
      <rPr>
        <b/>
        <sz val="7"/>
        <color rgb="FF0000FF"/>
        <rFont val="Verdana"/>
        <family val="2"/>
      </rPr>
      <t>Tableau 4a – Puissances électriques pondérées – Hygro B – du F1 au F5
Groupes d’extraction DucoBox Hygro, DucoBox Hygro OptiWatt et DucoBox Hygro OptiWatt HP</t>
    </r>
  </si>
  <si>
    <r>
      <rPr>
        <b/>
        <sz val="7"/>
        <color rgb="FF0000FF"/>
        <rFont val="Verdana"/>
        <family val="2"/>
      </rPr>
      <t>Tableau 3a – Puissances électriques pondérées – Hygro A – du F1 au F5
Groupes d’extraction DucoBox Hygro, DucoBox Hygro OptiWatt et DucoBox Hygro OptiWatt HP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</si>
</sst>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&quot;m³/h&quot;"/>
    <numFmt numFmtId="166" formatCode="0.0\ &quot;W-Th-C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charset val="204"/>
    </font>
    <font>
      <sz val="7"/>
      <name val="Verdana"/>
    </font>
    <font>
      <b/>
      <sz val="6"/>
      <name val="Verdana"/>
    </font>
    <font>
      <sz val="6"/>
      <name val="Verdana"/>
    </font>
    <font>
      <sz val="6"/>
      <color rgb="FF000000"/>
      <name val="Verdana"/>
      <family val="2"/>
    </font>
    <font>
      <sz val="6"/>
      <color rgb="FF0000FF"/>
      <name val="Verdana"/>
      <family val="2"/>
    </font>
    <font>
      <b/>
      <sz val="10"/>
      <name val="Verdana"/>
      <family val="2"/>
    </font>
    <font>
      <sz val="7"/>
      <name val="Verdana"/>
      <family val="2"/>
    </font>
    <font>
      <b/>
      <sz val="6"/>
      <name val="Verdana"/>
      <family val="2"/>
    </font>
    <font>
      <b/>
      <vertAlign val="superscript"/>
      <sz val="4"/>
      <name val="Verdana"/>
      <family val="2"/>
    </font>
    <font>
      <b/>
      <sz val="4"/>
      <name val="Verdana"/>
      <family val="2"/>
    </font>
    <font>
      <b/>
      <vertAlign val="superscript"/>
      <sz val="5"/>
      <name val="Verdana"/>
      <family val="2"/>
    </font>
    <font>
      <b/>
      <sz val="3"/>
      <name val="Verdana"/>
      <family val="2"/>
    </font>
    <font>
      <b/>
      <sz val="6"/>
      <color rgb="FF0000FF"/>
      <name val="Verdana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7"/>
      <color rgb="FF0000FF"/>
      <name val="Verdana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EBEBE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5">
    <xf numFmtId="0" fontId="0" fillId="0" borderId="0" xfId="0"/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4" borderId="0" xfId="0" applyFill="1" applyProtection="1">
      <protection hidden="1"/>
    </xf>
    <xf numFmtId="0" fontId="0" fillId="2" borderId="19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0" borderId="0" xfId="0" applyProtection="1">
      <protection hidden="1"/>
    </xf>
    <xf numFmtId="0" fontId="5" fillId="0" borderId="0" xfId="2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21" xfId="2" applyFont="1" applyFill="1" applyBorder="1" applyAlignment="1" applyProtection="1">
      <alignment horizontal="left" vertical="top" wrapText="1" indent="1"/>
      <protection hidden="1"/>
    </xf>
    <xf numFmtId="0" fontId="7" fillId="0" borderId="21" xfId="2" applyFont="1" applyFill="1" applyBorder="1" applyAlignment="1" applyProtection="1">
      <alignment horizontal="center" vertical="top" wrapText="1"/>
      <protection hidden="1"/>
    </xf>
    <xf numFmtId="0" fontId="5" fillId="0" borderId="21" xfId="2" applyFill="1" applyBorder="1" applyAlignment="1" applyProtection="1">
      <alignment horizontal="center" vertical="top" wrapText="1"/>
      <protection hidden="1"/>
    </xf>
    <xf numFmtId="0" fontId="11" fillId="0" borderId="21" xfId="2" applyFont="1" applyFill="1" applyBorder="1" applyAlignment="1" applyProtection="1">
      <alignment horizontal="center" vertical="top" wrapText="1"/>
      <protection hidden="1"/>
    </xf>
    <xf numFmtId="1" fontId="9" fillId="0" borderId="21" xfId="2" applyNumberFormat="1" applyFont="1" applyFill="1" applyBorder="1" applyAlignment="1" applyProtection="1">
      <alignment horizontal="center" vertical="top" shrinkToFit="1"/>
      <protection hidden="1"/>
    </xf>
    <xf numFmtId="164" fontId="9" fillId="0" borderId="21" xfId="2" applyNumberFormat="1" applyFont="1" applyFill="1" applyBorder="1" applyAlignment="1" applyProtection="1">
      <alignment horizontal="center" vertical="top" shrinkToFit="1"/>
      <protection hidden="1"/>
    </xf>
    <xf numFmtId="164" fontId="10" fillId="0" borderId="21" xfId="2" applyNumberFormat="1" applyFont="1" applyFill="1" applyBorder="1" applyAlignment="1" applyProtection="1">
      <alignment horizontal="center" vertical="top" shrinkToFit="1"/>
      <protection hidden="1"/>
    </xf>
    <xf numFmtId="0" fontId="8" fillId="0" borderId="21" xfId="2" applyFont="1" applyFill="1" applyBorder="1" applyAlignment="1" applyProtection="1">
      <alignment horizontal="center" vertical="top" wrapText="1"/>
      <protection hidden="1"/>
    </xf>
    <xf numFmtId="1" fontId="9" fillId="0" borderId="21" xfId="0" applyNumberFormat="1" applyFont="1" applyBorder="1" applyAlignment="1" applyProtection="1">
      <alignment horizontal="center" vertical="top" shrinkToFit="1"/>
      <protection hidden="1"/>
    </xf>
    <xf numFmtId="164" fontId="9" fillId="0" borderId="21" xfId="0" applyNumberFormat="1" applyFont="1" applyBorder="1" applyAlignment="1" applyProtection="1">
      <alignment horizontal="center" vertical="top" shrinkToFit="1"/>
      <protection hidden="1"/>
    </xf>
    <xf numFmtId="164" fontId="10" fillId="0" borderId="21" xfId="0" applyNumberFormat="1" applyFont="1" applyBorder="1" applyAlignment="1" applyProtection="1">
      <alignment horizontal="center" vertical="top" shrinkToFit="1"/>
      <protection hidden="1"/>
    </xf>
    <xf numFmtId="0" fontId="8" fillId="0" borderId="21" xfId="0" applyFont="1" applyBorder="1" applyAlignment="1" applyProtection="1">
      <alignment horizontal="center" vertical="top" wrapText="1"/>
      <protection hidden="1"/>
    </xf>
    <xf numFmtId="0" fontId="0" fillId="7" borderId="0" xfId="0" applyFill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0" fontId="7" fillId="0" borderId="21" xfId="0" applyFont="1" applyBorder="1" applyAlignment="1" applyProtection="1">
      <alignment horizontal="left" vertical="top" wrapText="1" indent="1"/>
      <protection hidden="1"/>
    </xf>
    <xf numFmtId="0" fontId="7" fillId="0" borderId="21" xfId="0" applyFont="1" applyBorder="1" applyAlignment="1" applyProtection="1">
      <alignment horizontal="center" vertical="top" wrapText="1"/>
      <protection hidden="1"/>
    </xf>
    <xf numFmtId="0" fontId="0" fillId="0" borderId="21" xfId="0" applyBorder="1" applyAlignment="1" applyProtection="1">
      <alignment horizontal="center" vertical="top" wrapText="1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left" wrapText="1"/>
      <protection hidden="1"/>
    </xf>
    <xf numFmtId="0" fontId="20" fillId="3" borderId="15" xfId="0" applyFon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hidden="1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left" wrapText="1"/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21" fillId="2" borderId="11" xfId="0" applyFont="1" applyFill="1" applyBorder="1" applyAlignment="1" applyProtection="1">
      <alignment horizontal="right" vertical="center"/>
      <protection hidden="1"/>
    </xf>
    <xf numFmtId="0" fontId="0" fillId="2" borderId="1" xfId="0" applyFill="1" applyBorder="1" applyProtection="1">
      <protection hidden="1"/>
    </xf>
    <xf numFmtId="0" fontId="2" fillId="2" borderId="13" xfId="0" applyFont="1" applyFill="1" applyBorder="1" applyAlignment="1" applyProtection="1">
      <alignment vertical="top"/>
      <protection hidden="1"/>
    </xf>
    <xf numFmtId="0" fontId="1" fillId="2" borderId="19" xfId="0" applyFont="1" applyFill="1" applyBorder="1" applyAlignment="1" applyProtection="1">
      <alignment horizontal="center"/>
      <protection hidden="1"/>
    </xf>
    <xf numFmtId="0" fontId="0" fillId="6" borderId="21" xfId="0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5" fillId="6" borderId="21" xfId="2" applyFill="1" applyBorder="1" applyAlignment="1" applyProtection="1">
      <alignment horizontal="center" wrapText="1"/>
      <protection hidden="1"/>
    </xf>
    <xf numFmtId="0" fontId="5" fillId="0" borderId="0" xfId="2" applyFill="1" applyBorder="1" applyAlignment="1" applyProtection="1">
      <alignment vertical="top" wrapText="1"/>
      <protection hidden="1"/>
    </xf>
    <xf numFmtId="0" fontId="1" fillId="2" borderId="13" xfId="0" applyFont="1" applyFill="1" applyBorder="1" applyAlignment="1" applyProtection="1">
      <alignment horizontal="left" wrapText="1"/>
      <protection hidden="1"/>
    </xf>
    <xf numFmtId="0" fontId="1" fillId="2" borderId="12" xfId="0" applyFont="1" applyFill="1" applyBorder="1" applyAlignment="1" applyProtection="1">
      <alignment horizontal="left" wrapText="1"/>
      <protection hidden="1"/>
    </xf>
    <xf numFmtId="0" fontId="19" fillId="2" borderId="4" xfId="0" applyFont="1" applyFill="1" applyBorder="1" applyAlignment="1" applyProtection="1">
      <alignment horizontal="center" vertical="top"/>
      <protection hidden="1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1" fillId="5" borderId="0" xfId="0" applyFont="1" applyFill="1" applyBorder="1" applyAlignment="1" applyProtection="1">
      <alignment horizontal="left"/>
      <protection hidden="1"/>
    </xf>
    <xf numFmtId="0" fontId="1" fillId="5" borderId="18" xfId="0" applyFont="1" applyFill="1" applyBorder="1" applyAlignment="1" applyProtection="1">
      <alignment horizontal="left"/>
      <protection hidden="1"/>
    </xf>
    <xf numFmtId="0" fontId="1" fillId="5" borderId="17" xfId="0" applyFont="1" applyFill="1" applyBorder="1" applyAlignment="1" applyProtection="1">
      <alignment horizontal="left"/>
      <protection hidden="1"/>
    </xf>
    <xf numFmtId="0" fontId="1" fillId="5" borderId="16" xfId="0" applyFont="1" applyFill="1" applyBorder="1" applyAlignment="1" applyProtection="1">
      <alignment horizontal="left"/>
      <protection hidden="1"/>
    </xf>
    <xf numFmtId="0" fontId="0" fillId="2" borderId="19" xfId="0" applyFill="1" applyBorder="1" applyAlignment="1" applyProtection="1">
      <alignment horizontal="right" vertical="center"/>
      <protection hidden="1"/>
    </xf>
    <xf numFmtId="0" fontId="0" fillId="2" borderId="15" xfId="0" applyFill="1" applyBorder="1" applyAlignment="1" applyProtection="1">
      <alignment horizontal="right" vertical="center"/>
      <protection hidden="1"/>
    </xf>
    <xf numFmtId="165" fontId="19" fillId="2" borderId="0" xfId="0" applyNumberFormat="1" applyFont="1" applyFill="1" applyBorder="1" applyAlignment="1" applyProtection="1">
      <alignment horizontal="left" vertical="center"/>
      <protection hidden="1"/>
    </xf>
    <xf numFmtId="166" fontId="19" fillId="2" borderId="0" xfId="0" applyNumberFormat="1" applyFont="1" applyFill="1" applyBorder="1" applyAlignment="1" applyProtection="1">
      <alignment horizontal="left" vertical="center"/>
      <protection hidden="1"/>
    </xf>
    <xf numFmtId="166" fontId="19" fillId="2" borderId="17" xfId="0" applyNumberFormat="1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24" fillId="0" borderId="27" xfId="2" applyFont="1" applyFill="1" applyBorder="1" applyAlignment="1" applyProtection="1">
      <alignment horizontal="left" vertical="top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6" fillId="0" borderId="23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7" fillId="0" borderId="25" xfId="2" applyFont="1" applyFill="1" applyBorder="1" applyAlignment="1" applyProtection="1">
      <alignment horizontal="center" vertical="top" wrapText="1"/>
      <protection hidden="1"/>
    </xf>
    <xf numFmtId="0" fontId="7" fillId="0" borderId="20" xfId="2" applyFont="1" applyFill="1" applyBorder="1" applyAlignment="1" applyProtection="1">
      <alignment horizontal="center" vertical="top" wrapText="1"/>
      <protection hidden="1"/>
    </xf>
    <xf numFmtId="0" fontId="7" fillId="0" borderId="26" xfId="2" applyFont="1" applyFill="1" applyBorder="1" applyAlignment="1" applyProtection="1">
      <alignment horizontal="center" vertical="top" wrapText="1"/>
      <protection hidden="1"/>
    </xf>
    <xf numFmtId="0" fontId="5" fillId="0" borderId="25" xfId="2" applyFill="1" applyBorder="1" applyAlignment="1" applyProtection="1">
      <alignment horizontal="left" vertical="top" wrapText="1" indent="4"/>
      <protection hidden="1"/>
    </xf>
    <xf numFmtId="0" fontId="5" fillId="0" borderId="20" xfId="2" applyFill="1" applyBorder="1" applyAlignment="1" applyProtection="1">
      <alignment horizontal="left" vertical="top" wrapText="1" indent="4"/>
      <protection hidden="1"/>
    </xf>
    <xf numFmtId="0" fontId="5" fillId="0" borderId="26" xfId="2" applyFill="1" applyBorder="1" applyAlignment="1" applyProtection="1">
      <alignment horizontal="left" vertical="top" wrapText="1" indent="4"/>
      <protection hidden="1"/>
    </xf>
    <xf numFmtId="0" fontId="13" fillId="0" borderId="25" xfId="2" applyFont="1" applyFill="1" applyBorder="1" applyAlignment="1" applyProtection="1">
      <alignment horizontal="left" vertical="top" wrapText="1" indent="5"/>
      <protection hidden="1"/>
    </xf>
    <xf numFmtId="0" fontId="7" fillId="0" borderId="20" xfId="2" applyFont="1" applyFill="1" applyBorder="1" applyAlignment="1" applyProtection="1">
      <alignment horizontal="left" vertical="top" wrapText="1" indent="5"/>
      <protection hidden="1"/>
    </xf>
    <xf numFmtId="0" fontId="7" fillId="0" borderId="26" xfId="2" applyFont="1" applyFill="1" applyBorder="1" applyAlignment="1" applyProtection="1">
      <alignment horizontal="left" vertical="top" wrapText="1" indent="5"/>
      <protection hidden="1"/>
    </xf>
    <xf numFmtId="0" fontId="6" fillId="0" borderId="22" xfId="2" applyFont="1" applyFill="1" applyBorder="1" applyAlignment="1" applyProtection="1">
      <alignment horizontal="center" vertical="top" wrapText="1"/>
      <protection hidden="1"/>
    </xf>
    <xf numFmtId="0" fontId="6" fillId="0" borderId="23" xfId="2" applyFont="1" applyFill="1" applyBorder="1" applyAlignment="1" applyProtection="1">
      <alignment horizontal="center" vertical="top" wrapText="1"/>
      <protection hidden="1"/>
    </xf>
    <xf numFmtId="0" fontId="6" fillId="0" borderId="24" xfId="2" applyFont="1" applyFill="1" applyBorder="1" applyAlignment="1" applyProtection="1">
      <alignment horizontal="center" vertical="top" wrapText="1"/>
      <protection hidden="1"/>
    </xf>
    <xf numFmtId="0" fontId="6" fillId="0" borderId="22" xfId="2" applyFont="1" applyFill="1" applyBorder="1" applyAlignment="1" applyProtection="1">
      <alignment horizontal="center" vertical="center" wrapText="1"/>
      <protection hidden="1"/>
    </xf>
    <xf numFmtId="0" fontId="6" fillId="0" borderId="23" xfId="2" applyFont="1" applyFill="1" applyBorder="1" applyAlignment="1" applyProtection="1">
      <alignment horizontal="center" vertical="center" wrapText="1"/>
      <protection hidden="1"/>
    </xf>
    <xf numFmtId="0" fontId="6" fillId="0" borderId="24" xfId="2" applyFont="1" applyFill="1" applyBorder="1" applyAlignment="1" applyProtection="1">
      <alignment horizontal="center" vertical="center" wrapText="1"/>
      <protection hidden="1"/>
    </xf>
    <xf numFmtId="0" fontId="0" fillId="0" borderId="27" xfId="0" applyFont="1" applyBorder="1" applyAlignment="1" applyProtection="1">
      <alignment horizontal="left" vertical="top" wrapText="1"/>
      <protection hidden="1"/>
    </xf>
    <xf numFmtId="0" fontId="7" fillId="0" borderId="25" xfId="0" applyFont="1" applyBorder="1" applyAlignment="1" applyProtection="1">
      <alignment horizontal="center" vertical="top" wrapText="1"/>
      <protection hidden="1"/>
    </xf>
    <xf numFmtId="0" fontId="7" fillId="0" borderId="20" xfId="0" applyFont="1" applyBorder="1" applyAlignment="1" applyProtection="1">
      <alignment horizontal="center" vertical="top" wrapText="1"/>
      <protection hidden="1"/>
    </xf>
    <xf numFmtId="0" fontId="7" fillId="0" borderId="26" xfId="0" applyFont="1" applyBorder="1" applyAlignment="1" applyProtection="1">
      <alignment horizontal="center" vertical="top" wrapText="1"/>
      <protection hidden="1"/>
    </xf>
    <xf numFmtId="0" fontId="0" fillId="0" borderId="25" xfId="0" applyBorder="1" applyAlignment="1" applyProtection="1">
      <alignment horizontal="left" vertical="top" wrapText="1" indent="4"/>
      <protection hidden="1"/>
    </xf>
    <xf numFmtId="0" fontId="0" fillId="0" borderId="20" xfId="0" applyBorder="1" applyAlignment="1" applyProtection="1">
      <alignment horizontal="left" vertical="top" wrapText="1" indent="4"/>
      <protection hidden="1"/>
    </xf>
    <xf numFmtId="0" fontId="0" fillId="0" borderId="26" xfId="0" applyBorder="1" applyAlignment="1" applyProtection="1">
      <alignment horizontal="left" vertical="top" wrapText="1" indent="4"/>
      <protection hidden="1"/>
    </xf>
    <xf numFmtId="0" fontId="7" fillId="0" borderId="25" xfId="0" applyFont="1" applyBorder="1" applyAlignment="1" applyProtection="1">
      <alignment horizontal="left" vertical="top" wrapText="1" indent="5"/>
      <protection hidden="1"/>
    </xf>
    <xf numFmtId="0" fontId="7" fillId="0" borderId="20" xfId="0" applyFont="1" applyBorder="1" applyAlignment="1" applyProtection="1">
      <alignment horizontal="left" vertical="top" wrapText="1" indent="5"/>
      <protection hidden="1"/>
    </xf>
    <xf numFmtId="0" fontId="7" fillId="0" borderId="26" xfId="0" applyFont="1" applyBorder="1" applyAlignment="1" applyProtection="1">
      <alignment horizontal="left" vertical="top" wrapText="1" indent="5"/>
      <protection hidden="1"/>
    </xf>
    <xf numFmtId="0" fontId="6" fillId="0" borderId="22" xfId="0" applyFont="1" applyBorder="1" applyAlignment="1" applyProtection="1">
      <alignment horizontal="center" vertical="top" wrapText="1"/>
      <protection hidden="1"/>
    </xf>
    <xf numFmtId="0" fontId="6" fillId="0" borderId="23" xfId="0" applyFont="1" applyBorder="1" applyAlignment="1" applyProtection="1">
      <alignment horizontal="center" vertical="top" wrapText="1"/>
      <protection hidden="1"/>
    </xf>
    <xf numFmtId="0" fontId="6" fillId="0" borderId="24" xfId="0" applyFont="1" applyBorder="1" applyAlignment="1" applyProtection="1">
      <alignment horizontal="center" vertical="top" wrapText="1"/>
      <protection hidden="1"/>
    </xf>
  </cellXfs>
  <cellStyles count="3">
    <cellStyle name="Normal" xfId="0" builtinId="0"/>
    <cellStyle name="Standaard 2" xfId="2" xr:uid="{5EE44142-B6AB-4657-8815-D8A493AE442E}"/>
    <cellStyle name="Standaard 4" xfId="1" xr:uid="{D8ED6EA9-B6BD-497A-9209-1D8D4EEB535C}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uco.eu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cstb.fr/pdf/atec/GS14-O/AO4192301_V2.pdf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213359</xdr:colOff>
      <xdr:row>13</xdr:row>
      <xdr:rowOff>95250</xdr:rowOff>
    </xdr:from>
    <xdr:to>
      <xdr:col>11</xdr:col>
      <xdr:colOff>590549</xdr:colOff>
      <xdr:row>19</xdr:row>
      <xdr:rowOff>150496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DCD4B-D3F8-49CD-9D58-E0137FD28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7534" y="2752725"/>
          <a:ext cx="1600200" cy="1141096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4</xdr:row>
      <xdr:rowOff>0</xdr:rowOff>
    </xdr:from>
    <xdr:to>
      <xdr:col>5</xdr:col>
      <xdr:colOff>289560</xdr:colOff>
      <xdr:row>22</xdr:row>
      <xdr:rowOff>173355</xdr:rowOff>
    </xdr:to>
    <xdr:sp macro="" textlink="">
      <xdr:nvSpPr>
        <xdr:cNvPr id="3" name="Rechteraccolade 2">
          <a:extLst>
            <a:ext uri="{FF2B5EF4-FFF2-40B4-BE49-F238E27FC236}">
              <a16:creationId xmlns:a16="http://schemas.microsoft.com/office/drawing/2014/main" id="{9EC35FD1-B9B8-4624-8772-1CB2AD6D41DC}"/>
            </a:ext>
          </a:extLst>
        </xdr:cNvPr>
        <xdr:cNvSpPr/>
      </xdr:nvSpPr>
      <xdr:spPr>
        <a:xfrm>
          <a:off x="4019550" y="838200"/>
          <a:ext cx="232410" cy="3621405"/>
        </a:xfrm>
        <a:prstGeom prst="rightBrace">
          <a:avLst>
            <a:gd name="adj1" fmla="val 73907"/>
            <a:gd name="adj2" fmla="val 50000"/>
          </a:avLst>
        </a:prstGeom>
        <a:ln w="22225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BE" sz="1100"/>
        </a:p>
      </xdr:txBody>
    </xdr:sp>
    <xdr:clientData/>
  </xdr:twoCellAnchor>
  <xdr:twoCellAnchor>
    <xdr:from>
      <xdr:col>5</xdr:col>
      <xdr:colOff>358140</xdr:colOff>
      <xdr:row>12</xdr:row>
      <xdr:rowOff>164560</xdr:rowOff>
    </xdr:from>
    <xdr:to>
      <xdr:col>6</xdr:col>
      <xdr:colOff>281940</xdr:colOff>
      <xdr:row>12</xdr:row>
      <xdr:rowOff>164560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51E70A1-7EDC-4C9A-8744-4157A5A38753}"/>
            </a:ext>
          </a:extLst>
        </xdr:cNvPr>
        <xdr:cNvCxnSpPr/>
      </xdr:nvCxnSpPr>
      <xdr:spPr>
        <a:xfrm>
          <a:off x="4320540" y="2641060"/>
          <a:ext cx="361950" cy="0"/>
        </a:xfrm>
        <a:prstGeom prst="straightConnector1">
          <a:avLst/>
        </a:prstGeom>
        <a:ln w="22225">
          <a:solidFill>
            <a:schemeClr val="bg1">
              <a:lumMod val="50000"/>
            </a:schemeClr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224790</xdr:colOff>
      <xdr:row>20</xdr:row>
      <xdr:rowOff>154305</xdr:rowOff>
    </xdr:from>
    <xdr:to>
      <xdr:col>11</xdr:col>
      <xdr:colOff>588109</xdr:colOff>
      <xdr:row>23</xdr:row>
      <xdr:rowOff>17962</xdr:rowOff>
    </xdr:to>
    <xdr:pic>
      <xdr:nvPicPr>
        <xdr:cNvPr id="7" name="Afbeelding 6" descr="Afbeeldingsresultaat voor logo du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FE6959-1007-4316-A713-4160798B5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965" y="4078605"/>
          <a:ext cx="1582519" cy="418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30B-2182-4721-8FC4-F420814BC70A}">
  <dimension ref="A1:N44"/>
  <sheetViews>
    <sheetView tabSelected="1" zoomScaleNormal="100" workbookViewId="0">
      <selection activeCell="C14" sqref="C14"/>
    </sheetView>
  </sheetViews>
  <sheetFormatPr baseColWidth="10" defaultColWidth="8.90625" defaultRowHeight="14.5" x14ac:dyDescent="0.35"/>
  <cols>
    <col min="1" max="1" width="3" style="12" customWidth="1"/>
    <col min="2" max="2" width="4.453125" style="12" customWidth="1"/>
    <col min="3" max="3" width="10.08984375" style="12" bestFit="1" customWidth="1"/>
    <col min="4" max="4" width="33.54296875" style="12" customWidth="1"/>
    <col min="5" max="5" width="6.54296875" style="12" customWidth="1"/>
    <col min="6" max="6" width="6.36328125" style="12" customWidth="1"/>
    <col min="7" max="7" width="5.36328125" style="12" customWidth="1"/>
    <col min="8" max="8" width="14" style="12" bestFit="1" customWidth="1"/>
    <col min="9" max="9" width="14.81640625" style="12" customWidth="1"/>
    <col min="10" max="12" width="8.90625" style="12"/>
    <col min="13" max="13" width="4" style="12" customWidth="1"/>
    <col min="14" max="14" width="2.90625" style="12" customWidth="1"/>
    <col min="15" max="16384" width="8.90625" style="12"/>
  </cols>
  <sheetData>
    <row r="1" spans="1:14" ht="15" thickBot="1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1.5" thickBot="1" x14ac:dyDescent="0.55000000000000004">
      <c r="A2" s="6"/>
      <c r="B2" s="45" t="s">
        <v>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 t="s">
        <v>17</v>
      </c>
      <c r="N2" s="6"/>
    </row>
    <row r="3" spans="1:14" ht="15" thickBo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35">
      <c r="A4" s="6"/>
      <c r="B4" s="48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6"/>
    </row>
    <row r="5" spans="1:14" ht="18.5" x14ac:dyDescent="0.35">
      <c r="A5" s="6"/>
      <c r="B5" s="57" t="s">
        <v>59</v>
      </c>
      <c r="C5" s="55" t="s">
        <v>0</v>
      </c>
      <c r="D5" s="56"/>
      <c r="E5" s="11"/>
      <c r="F5" s="4"/>
      <c r="G5" s="4"/>
      <c r="H5" s="49" t="s">
        <v>62</v>
      </c>
      <c r="I5" s="10"/>
      <c r="J5" s="10"/>
      <c r="K5" s="10"/>
      <c r="L5" s="11"/>
      <c r="M5" s="5"/>
      <c r="N5" s="6"/>
    </row>
    <row r="6" spans="1:14" ht="26" x14ac:dyDescent="0.6">
      <c r="A6" s="6"/>
      <c r="B6" s="57"/>
      <c r="C6" s="40" t="s">
        <v>12</v>
      </c>
      <c r="D6" s="16"/>
      <c r="E6" s="17"/>
      <c r="F6" s="4"/>
      <c r="G6" s="4"/>
      <c r="H6" s="13"/>
      <c r="I6" s="4"/>
      <c r="J6" s="70" t="str">
        <f>IF(I29=0,J30,"")</f>
        <v/>
      </c>
      <c r="K6" s="70"/>
      <c r="L6" s="71"/>
      <c r="M6" s="5"/>
      <c r="N6" s="6"/>
    </row>
    <row r="7" spans="1:14" ht="14.4" customHeight="1" x14ac:dyDescent="0.35">
      <c r="A7" s="6"/>
      <c r="B7" s="3"/>
      <c r="C7" s="4"/>
      <c r="D7" s="4"/>
      <c r="E7" s="4"/>
      <c r="F7" s="4"/>
      <c r="G7" s="4"/>
      <c r="H7" s="65" t="s">
        <v>51</v>
      </c>
      <c r="I7" s="67">
        <f>IF(C19=D39,'Hygro B'!P117,IF(C19=D40,'Hygro A'!P117,""))</f>
        <v>50</v>
      </c>
      <c r="J7" s="70"/>
      <c r="K7" s="70"/>
      <c r="L7" s="71"/>
      <c r="M7" s="5"/>
      <c r="N7" s="6"/>
    </row>
    <row r="8" spans="1:14" ht="14.4" customHeight="1" x14ac:dyDescent="0.35">
      <c r="A8" s="6"/>
      <c r="B8" s="57" t="s">
        <v>60</v>
      </c>
      <c r="C8" s="55" t="s">
        <v>4</v>
      </c>
      <c r="D8" s="56"/>
      <c r="E8" s="11"/>
      <c r="F8" s="4"/>
      <c r="G8" s="4"/>
      <c r="H8" s="65"/>
      <c r="I8" s="67"/>
      <c r="J8" s="70"/>
      <c r="K8" s="70"/>
      <c r="L8" s="71"/>
      <c r="M8" s="5"/>
      <c r="N8" s="6"/>
    </row>
    <row r="9" spans="1:14" ht="14.4" customHeight="1" x14ac:dyDescent="0.35">
      <c r="A9" s="6"/>
      <c r="B9" s="57"/>
      <c r="C9" s="41" t="s">
        <v>3</v>
      </c>
      <c r="D9" s="38" t="s">
        <v>1</v>
      </c>
      <c r="E9" s="14"/>
      <c r="F9" s="4"/>
      <c r="G9" s="4"/>
      <c r="H9" s="13"/>
      <c r="I9" s="4"/>
      <c r="J9" s="70"/>
      <c r="K9" s="70"/>
      <c r="L9" s="71"/>
      <c r="M9" s="5"/>
      <c r="N9" s="6"/>
    </row>
    <row r="10" spans="1:14" ht="14.4" customHeight="1" x14ac:dyDescent="0.35">
      <c r="A10" s="6"/>
      <c r="B10" s="57"/>
      <c r="C10" s="50">
        <v>1</v>
      </c>
      <c r="D10" s="61" t="str">
        <f>IF(C10&gt;1,"Cuisines","Cuisine")</f>
        <v>Cuisine</v>
      </c>
      <c r="E10" s="62"/>
      <c r="F10" s="4"/>
      <c r="G10" s="4"/>
      <c r="H10" s="65" t="s">
        <v>52</v>
      </c>
      <c r="I10" s="67">
        <f>IF(C19=D39,'Hygro B'!S117,IF(C19=D40,'Hygro A'!S117,""))</f>
        <v>105</v>
      </c>
      <c r="J10" s="70"/>
      <c r="K10" s="70"/>
      <c r="L10" s="71"/>
      <c r="M10" s="5"/>
      <c r="N10" s="6"/>
    </row>
    <row r="11" spans="1:14" ht="14.4" customHeight="1" x14ac:dyDescent="0.35">
      <c r="A11" s="6"/>
      <c r="B11" s="57"/>
      <c r="C11" s="42">
        <v>1</v>
      </c>
      <c r="D11" s="61" t="str">
        <f>IF(C11&gt;1,"Salles de bains","Salle de bain")</f>
        <v>Salle de bain</v>
      </c>
      <c r="E11" s="62"/>
      <c r="F11" s="4"/>
      <c r="G11" s="4"/>
      <c r="H11" s="65"/>
      <c r="I11" s="67"/>
      <c r="J11" s="70"/>
      <c r="K11" s="70"/>
      <c r="L11" s="71"/>
      <c r="M11" s="5"/>
      <c r="N11" s="6"/>
    </row>
    <row r="12" spans="1:14" ht="14.4" customHeight="1" x14ac:dyDescent="0.35">
      <c r="A12" s="6"/>
      <c r="B12" s="57"/>
      <c r="C12" s="42">
        <v>0</v>
      </c>
      <c r="D12" s="61" t="str">
        <f>IF(C12&gt;1,"Salles de bains + WC","Salle de bain + WC")</f>
        <v>Salle de bain + WC</v>
      </c>
      <c r="E12" s="62"/>
      <c r="F12" s="4"/>
      <c r="G12" s="4"/>
      <c r="H12" s="13"/>
      <c r="I12" s="4"/>
      <c r="J12" s="70"/>
      <c r="K12" s="70"/>
      <c r="L12" s="71"/>
      <c r="M12" s="5"/>
      <c r="N12" s="6"/>
    </row>
    <row r="13" spans="1:14" ht="14.4" customHeight="1" x14ac:dyDescent="0.35">
      <c r="A13" s="6"/>
      <c r="B13" s="57"/>
      <c r="C13" s="42">
        <v>2</v>
      </c>
      <c r="D13" s="61" t="s">
        <v>2</v>
      </c>
      <c r="E13" s="62"/>
      <c r="F13" s="4"/>
      <c r="G13" s="4"/>
      <c r="H13" s="65" t="s">
        <v>53</v>
      </c>
      <c r="I13" s="67">
        <f>IF(C19=D39,'Hygro B'!V117,IF(C19=D40,'Hygro A'!V117,""))</f>
        <v>195</v>
      </c>
      <c r="J13" s="70"/>
      <c r="K13" s="70"/>
      <c r="L13" s="71"/>
      <c r="M13" s="5"/>
      <c r="N13" s="6"/>
    </row>
    <row r="14" spans="1:14" x14ac:dyDescent="0.35">
      <c r="A14" s="6"/>
      <c r="B14" s="57"/>
      <c r="C14" s="43">
        <v>1</v>
      </c>
      <c r="D14" s="63" t="str">
        <f>IF(C14&gt;1,"Autres salles d'eau","Autre salle d'eau")</f>
        <v>Autre salle d'eau</v>
      </c>
      <c r="E14" s="64"/>
      <c r="F14" s="4"/>
      <c r="G14" s="4"/>
      <c r="H14" s="65"/>
      <c r="I14" s="67"/>
      <c r="J14" s="4"/>
      <c r="K14" s="4"/>
      <c r="L14" s="14"/>
      <c r="M14" s="5"/>
      <c r="N14" s="6"/>
    </row>
    <row r="15" spans="1:14" x14ac:dyDescent="0.35">
      <c r="A15" s="6"/>
      <c r="B15" s="3"/>
      <c r="C15" s="4"/>
      <c r="D15" s="4"/>
      <c r="E15" s="4"/>
      <c r="F15" s="4"/>
      <c r="G15" s="4"/>
      <c r="H15" s="13"/>
      <c r="I15" s="4"/>
      <c r="J15" s="4"/>
      <c r="K15" s="4"/>
      <c r="L15" s="14"/>
      <c r="M15" s="5"/>
      <c r="N15" s="6"/>
    </row>
    <row r="16" spans="1:14" x14ac:dyDescent="0.35">
      <c r="A16" s="6"/>
      <c r="B16" s="57" t="s">
        <v>61</v>
      </c>
      <c r="C16" s="55" t="s">
        <v>63</v>
      </c>
      <c r="D16" s="56"/>
      <c r="E16" s="11"/>
      <c r="F16" s="4"/>
      <c r="G16" s="4"/>
      <c r="H16" s="65" t="s">
        <v>54</v>
      </c>
      <c r="I16" s="67">
        <f>IF(C19=D39,'Hygro B'!Y117,IF(C19=D40,'Hygro A'!Y117,""))</f>
        <v>73.7</v>
      </c>
      <c r="J16" s="4"/>
      <c r="K16" s="4"/>
      <c r="L16" s="14"/>
      <c r="M16" s="5"/>
      <c r="N16" s="6"/>
    </row>
    <row r="17" spans="1:14" x14ac:dyDescent="0.35">
      <c r="A17" s="6"/>
      <c r="B17" s="57"/>
      <c r="C17" s="44"/>
      <c r="D17" s="39"/>
      <c r="E17" s="14"/>
      <c r="F17" s="4"/>
      <c r="G17" s="4"/>
      <c r="H17" s="65"/>
      <c r="I17" s="67"/>
      <c r="J17" s="4"/>
      <c r="K17" s="4"/>
      <c r="L17" s="14"/>
      <c r="M17" s="5"/>
      <c r="N17" s="6"/>
    </row>
    <row r="18" spans="1:14" x14ac:dyDescent="0.35">
      <c r="A18" s="6"/>
      <c r="B18" s="57"/>
      <c r="C18" s="13" t="s">
        <v>14</v>
      </c>
      <c r="D18" s="4"/>
      <c r="E18" s="14"/>
      <c r="F18" s="4"/>
      <c r="G18" s="4"/>
      <c r="H18" s="13"/>
      <c r="I18" s="4"/>
      <c r="J18" s="4"/>
      <c r="K18" s="4"/>
      <c r="L18" s="14"/>
      <c r="M18" s="5"/>
      <c r="N18" s="6"/>
    </row>
    <row r="19" spans="1:14" x14ac:dyDescent="0.35">
      <c r="A19" s="6"/>
      <c r="B19" s="57"/>
      <c r="C19" s="58" t="s">
        <v>5</v>
      </c>
      <c r="D19" s="59"/>
      <c r="E19" s="60"/>
      <c r="F19" s="4"/>
      <c r="G19" s="4"/>
      <c r="H19" s="65" t="s">
        <v>55</v>
      </c>
      <c r="I19" s="68">
        <f>IF(C19=D39,'Hygro B'!AB117,IF(C19=D40,'Hygro A'!AB117,""))</f>
        <v>11.8</v>
      </c>
      <c r="J19" s="4"/>
      <c r="K19" s="4"/>
      <c r="L19" s="14"/>
      <c r="M19" s="5"/>
      <c r="N19" s="6"/>
    </row>
    <row r="20" spans="1:14" x14ac:dyDescent="0.35">
      <c r="A20" s="6"/>
      <c r="B20" s="57"/>
      <c r="C20" s="13"/>
      <c r="D20" s="4"/>
      <c r="E20" s="14"/>
      <c r="F20" s="4"/>
      <c r="G20" s="4"/>
      <c r="H20" s="66"/>
      <c r="I20" s="69"/>
      <c r="J20" s="16"/>
      <c r="K20" s="16"/>
      <c r="L20" s="17"/>
      <c r="M20" s="5"/>
      <c r="N20" s="6"/>
    </row>
    <row r="21" spans="1:14" x14ac:dyDescent="0.35">
      <c r="A21" s="6"/>
      <c r="B21" s="57"/>
      <c r="C21" s="13" t="s">
        <v>15</v>
      </c>
      <c r="D21" s="4"/>
      <c r="E21" s="14"/>
      <c r="F21" s="4"/>
      <c r="G21" s="4"/>
      <c r="H21" s="6"/>
      <c r="I21" s="6"/>
      <c r="J21" s="6"/>
      <c r="K21" s="6"/>
      <c r="L21" s="6"/>
      <c r="M21" s="5"/>
      <c r="N21" s="6"/>
    </row>
    <row r="22" spans="1:14" x14ac:dyDescent="0.35">
      <c r="A22" s="6"/>
      <c r="B22" s="57"/>
      <c r="C22" s="58" t="s">
        <v>58</v>
      </c>
      <c r="D22" s="59"/>
      <c r="E22" s="60"/>
      <c r="F22" s="4"/>
      <c r="G22" s="4"/>
      <c r="H22" s="4"/>
      <c r="I22" s="4"/>
      <c r="J22" s="4"/>
      <c r="K22" s="4"/>
      <c r="L22" s="4"/>
      <c r="M22" s="5"/>
      <c r="N22" s="6"/>
    </row>
    <row r="23" spans="1:14" x14ac:dyDescent="0.35">
      <c r="A23" s="6"/>
      <c r="B23" s="57"/>
      <c r="C23" s="15"/>
      <c r="D23" s="16"/>
      <c r="E23" s="17"/>
      <c r="F23" s="4"/>
      <c r="G23" s="4"/>
      <c r="H23" s="4"/>
      <c r="I23" s="4"/>
      <c r="J23" s="4"/>
      <c r="K23" s="4"/>
      <c r="L23" s="4"/>
      <c r="M23" s="5"/>
      <c r="N23" s="6"/>
    </row>
    <row r="24" spans="1:14" ht="15" thickBot="1" x14ac:dyDescent="0.4">
      <c r="A24" s="6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6"/>
    </row>
    <row r="25" spans="1:14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9" spans="1:14" hidden="1" x14ac:dyDescent="0.35">
      <c r="D29" s="12" t="s">
        <v>8</v>
      </c>
      <c r="I29" s="12">
        <f>IF(OR(I7=0,I10=0,I13=0,I16=0,I19=0),0,1)</f>
        <v>1</v>
      </c>
      <c r="J29" s="12" t="s">
        <v>64</v>
      </c>
    </row>
    <row r="30" spans="1:14" hidden="1" x14ac:dyDescent="0.35">
      <c r="D30" s="12" t="s">
        <v>9</v>
      </c>
      <c r="J30" s="12" t="s">
        <v>65</v>
      </c>
    </row>
    <row r="31" spans="1:14" hidden="1" x14ac:dyDescent="0.35">
      <c r="D31" s="12" t="s">
        <v>10</v>
      </c>
    </row>
    <row r="32" spans="1:14" hidden="1" x14ac:dyDescent="0.35">
      <c r="D32" s="12" t="s">
        <v>11</v>
      </c>
    </row>
    <row r="33" spans="4:4" hidden="1" x14ac:dyDescent="0.35">
      <c r="D33" s="12" t="s">
        <v>12</v>
      </c>
    </row>
    <row r="34" spans="4:4" hidden="1" x14ac:dyDescent="0.35">
      <c r="D34" s="12" t="s">
        <v>13</v>
      </c>
    </row>
    <row r="35" spans="4:4" hidden="1" x14ac:dyDescent="0.35">
      <c r="D35" s="12" t="s">
        <v>16</v>
      </c>
    </row>
    <row r="36" spans="4:4" hidden="1" x14ac:dyDescent="0.35"/>
    <row r="37" spans="4:4" hidden="1" x14ac:dyDescent="0.35"/>
    <row r="38" spans="4:4" hidden="1" x14ac:dyDescent="0.35"/>
    <row r="39" spans="4:4" hidden="1" x14ac:dyDescent="0.35">
      <c r="D39" s="12" t="s">
        <v>5</v>
      </c>
    </row>
    <row r="40" spans="4:4" hidden="1" x14ac:dyDescent="0.35">
      <c r="D40" s="12" t="s">
        <v>6</v>
      </c>
    </row>
    <row r="41" spans="4:4" hidden="1" x14ac:dyDescent="0.35"/>
    <row r="42" spans="4:4" hidden="1" x14ac:dyDescent="0.35">
      <c r="D42" s="12" t="s">
        <v>56</v>
      </c>
    </row>
    <row r="43" spans="4:4" hidden="1" x14ac:dyDescent="0.35">
      <c r="D43" s="12" t="s">
        <v>57</v>
      </c>
    </row>
    <row r="44" spans="4:4" hidden="1" x14ac:dyDescent="0.35">
      <c r="D44" s="12" t="s">
        <v>58</v>
      </c>
    </row>
  </sheetData>
  <sheetProtection algorithmName="SHA-512" hashValue="dYLP6QUbOx4yhQD3RhwCH84WGdoj+x60c7MxvBu5/2YQDxhtDa1pNFLQssd9Wt93ybnw8L7WxnMrlVXdm4PIKA==" saltValue="LOFSxaTrJEJvVaJJ6VloXA==" spinCount="100000" sheet="1" objects="1" scenarios="1"/>
  <mergeCells count="24">
    <mergeCell ref="J6:L13"/>
    <mergeCell ref="H7:H8"/>
    <mergeCell ref="H10:H11"/>
    <mergeCell ref="H13:H14"/>
    <mergeCell ref="H16:H17"/>
    <mergeCell ref="H19:H20"/>
    <mergeCell ref="I7:I8"/>
    <mergeCell ref="I10:I11"/>
    <mergeCell ref="I13:I14"/>
    <mergeCell ref="I16:I17"/>
    <mergeCell ref="I19:I20"/>
    <mergeCell ref="C5:D5"/>
    <mergeCell ref="B5:B6"/>
    <mergeCell ref="B8:B14"/>
    <mergeCell ref="C19:E19"/>
    <mergeCell ref="C22:E22"/>
    <mergeCell ref="C16:D16"/>
    <mergeCell ref="B16:B23"/>
    <mergeCell ref="C8:D8"/>
    <mergeCell ref="D10:E10"/>
    <mergeCell ref="D11:E11"/>
    <mergeCell ref="D12:E12"/>
    <mergeCell ref="D13:E13"/>
    <mergeCell ref="D14:E14"/>
  </mergeCells>
  <conditionalFormatting sqref="I7:I8 I10:I11 I13:I14 I16:I17 I19:I20">
    <cfRule type="expression" dxfId="10" priority="1">
      <formula>$I$29=0</formula>
    </cfRule>
  </conditionalFormatting>
  <dataValidations count="3">
    <dataValidation type="list" allowBlank="1" showInputMessage="1" showErrorMessage="1" sqref="C6" xr:uid="{6B611458-9E75-4E3C-BF76-07C7831344A0}">
      <formula1>$D$29:$D$35</formula1>
    </dataValidation>
    <dataValidation type="list" allowBlank="1" showInputMessage="1" showErrorMessage="1" sqref="C19:E19" xr:uid="{EBB267D5-5834-4673-A05E-D1AFA1ACDE62}">
      <formula1>$D$39:$D$40</formula1>
    </dataValidation>
    <dataValidation type="list" allowBlank="1" showInputMessage="1" showErrorMessage="1" sqref="C22:E22" xr:uid="{16EB342D-457F-4727-BA17-B6A2D26EE4F5}">
      <formula1>$D$42:$D$44</formula1>
    </dataValidation>
  </dataValidations>
  <pageMargins left="0.7" right="0.7" top="0.75" bottom="0.75" header="0.3" footer="0.3"/>
  <pageSetup paperSize="9" scale="99" orientation="landscape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AF8D-B290-4BF4-8A36-00B4EFCE673B}">
  <dimension ref="A1:AD118"/>
  <sheetViews>
    <sheetView workbookViewId="0">
      <selection activeCell="F127" sqref="F127"/>
    </sheetView>
  </sheetViews>
  <sheetFormatPr baseColWidth="10" defaultColWidth="9.08984375" defaultRowHeight="14.5" x14ac:dyDescent="0.35"/>
  <cols>
    <col min="1" max="1" width="9.90625" style="18" bestFit="1" customWidth="1"/>
    <col min="2" max="13" width="9.08984375" style="18"/>
    <col min="14" max="14" width="0" style="18" hidden="1" customWidth="1"/>
    <col min="15" max="15" width="13.453125" style="18" hidden="1" customWidth="1"/>
    <col min="16" max="18" width="0" style="18" hidden="1" customWidth="1"/>
    <col min="19" max="27" width="9.08984375" style="18" hidden="1" customWidth="1"/>
    <col min="28" max="30" width="0" style="18" hidden="1" customWidth="1"/>
    <col min="31" max="16384" width="9.08984375" style="18"/>
  </cols>
  <sheetData>
    <row r="1" spans="1:30" ht="22.75" customHeight="1" x14ac:dyDescent="0.35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54"/>
    </row>
    <row r="2" spans="1:30" x14ac:dyDescent="0.35">
      <c r="A2" s="77" t="s">
        <v>18</v>
      </c>
      <c r="B2" s="78"/>
      <c r="C2" s="78"/>
      <c r="D2" s="78"/>
      <c r="E2" s="79"/>
      <c r="F2" s="80" t="s">
        <v>19</v>
      </c>
      <c r="G2" s="81"/>
      <c r="H2" s="81"/>
      <c r="I2" s="82"/>
      <c r="J2" s="83" t="s">
        <v>49</v>
      </c>
      <c r="K2" s="84"/>
      <c r="L2" s="85"/>
      <c r="M2" s="19"/>
      <c r="N2" s="18" t="s">
        <v>41</v>
      </c>
      <c r="O2" s="18" t="str">
        <f>CONCATENATE('Logiciel BE'!C6," - ",'Logiciel BE'!C12," ",'Logiciel BE'!C11," ",'Logiciel BE'!C13," ",'Logiciel BE'!C14)</f>
        <v>T5 - 0 1 2 1</v>
      </c>
      <c r="P2" s="72" t="s">
        <v>47</v>
      </c>
      <c r="Q2" s="72"/>
      <c r="R2" s="72"/>
      <c r="S2" s="72" t="s">
        <v>45</v>
      </c>
      <c r="T2" s="72"/>
      <c r="U2" s="72"/>
      <c r="V2" s="72" t="s">
        <v>46</v>
      </c>
      <c r="W2" s="72"/>
      <c r="X2" s="72"/>
      <c r="Y2" s="72" t="s">
        <v>48</v>
      </c>
      <c r="Z2" s="72"/>
      <c r="AA2" s="72"/>
      <c r="AB2" s="72" t="s">
        <v>50</v>
      </c>
      <c r="AC2" s="72"/>
      <c r="AD2" s="72"/>
    </row>
    <row r="3" spans="1:30" ht="22.5" x14ac:dyDescent="0.35">
      <c r="A3" s="21" t="s">
        <v>21</v>
      </c>
      <c r="B3" s="22" t="s">
        <v>22</v>
      </c>
      <c r="C3" s="22" t="s">
        <v>23</v>
      </c>
      <c r="D3" s="22" t="s">
        <v>24</v>
      </c>
      <c r="E3" s="22" t="s">
        <v>25</v>
      </c>
      <c r="F3" s="23" t="s">
        <v>26</v>
      </c>
      <c r="G3" s="24" t="s">
        <v>27</v>
      </c>
      <c r="H3" s="24" t="s">
        <v>28</v>
      </c>
      <c r="I3" s="24" t="s">
        <v>29</v>
      </c>
      <c r="J3" s="22" t="s">
        <v>30</v>
      </c>
      <c r="K3" s="22" t="s">
        <v>31</v>
      </c>
      <c r="L3" s="22" t="s">
        <v>32</v>
      </c>
      <c r="M3" s="19"/>
      <c r="O3" s="18" t="str">
        <f>IF('Logiciel BE'!C22='Logiciel BE'!D42,P3,IF('Logiciel BE'!C22='Logiciel BE'!D43,Q3,IF('Logiciel BE'!C22='Logiciel BE'!D44,R3,"")))</f>
        <v>Hy OW OP</v>
      </c>
      <c r="P3" s="20" t="s">
        <v>42</v>
      </c>
      <c r="Q3" s="20" t="s">
        <v>43</v>
      </c>
      <c r="R3" s="20" t="s">
        <v>44</v>
      </c>
      <c r="S3" s="20" t="str">
        <f>P3</f>
        <v>Hy</v>
      </c>
      <c r="T3" s="20" t="str">
        <f t="shared" ref="T3:U3" si="0">Q3</f>
        <v>Hy OW</v>
      </c>
      <c r="U3" s="20" t="str">
        <f t="shared" si="0"/>
        <v>Hy OW OP</v>
      </c>
      <c r="V3" s="20" t="str">
        <f>P3</f>
        <v>Hy</v>
      </c>
      <c r="W3" s="20" t="str">
        <f t="shared" ref="W3:X3" si="1">Q3</f>
        <v>Hy OW</v>
      </c>
      <c r="X3" s="20" t="str">
        <f t="shared" si="1"/>
        <v>Hy OW OP</v>
      </c>
      <c r="Y3" s="20" t="str">
        <f>P3</f>
        <v>Hy</v>
      </c>
      <c r="Z3" s="20" t="str">
        <f t="shared" ref="Z3:AA3" si="2">Q3</f>
        <v>Hy OW</v>
      </c>
      <c r="AA3" s="20" t="str">
        <f t="shared" si="2"/>
        <v>Hy OW OP</v>
      </c>
      <c r="AB3" s="20" t="str">
        <f>P3</f>
        <v>Hy</v>
      </c>
      <c r="AC3" s="20" t="str">
        <f t="shared" ref="AC3:AD3" si="3">Q3</f>
        <v>Hy OW</v>
      </c>
      <c r="AD3" s="20" t="str">
        <f t="shared" si="3"/>
        <v>Hy OW OP</v>
      </c>
    </row>
    <row r="4" spans="1:30" x14ac:dyDescent="0.35">
      <c r="A4" s="86" t="s">
        <v>33</v>
      </c>
      <c r="B4" s="25">
        <v>1</v>
      </c>
      <c r="C4" s="25">
        <v>0</v>
      </c>
      <c r="D4" s="25">
        <v>0</v>
      </c>
      <c r="E4" s="25">
        <v>0</v>
      </c>
      <c r="F4" s="26">
        <v>25</v>
      </c>
      <c r="G4" s="26">
        <v>65</v>
      </c>
      <c r="H4" s="26">
        <v>135</v>
      </c>
      <c r="I4" s="26">
        <v>33.700000000000003</v>
      </c>
      <c r="J4" s="27">
        <v>12.9</v>
      </c>
      <c r="K4" s="53"/>
      <c r="L4" s="53"/>
      <c r="M4" s="19"/>
      <c r="N4" s="18">
        <f>IF($O$2=O4,1,0)</f>
        <v>0</v>
      </c>
      <c r="O4" s="18" t="str">
        <f>CONCATENATE("T1 - ",B4," ",C4," ",D4," ",E4)</f>
        <v>T1 - 1 0 0 0</v>
      </c>
      <c r="P4" s="20">
        <f>IF(AND($P$3=$O$3,N4=1),F4,0)</f>
        <v>0</v>
      </c>
      <c r="Q4" s="20">
        <f>IF(AND($Q$3=$O$3,N4=1),F4,0)</f>
        <v>0</v>
      </c>
      <c r="R4" s="20">
        <f>IF(AND($R$3=$O$3,N4=1),F4,0)</f>
        <v>0</v>
      </c>
      <c r="S4" s="20">
        <f>IF(AND($S$3=$O$3,N4=1),G4,0)</f>
        <v>0</v>
      </c>
      <c r="T4" s="20">
        <f>IF(AND($T$3=$O$3,N4=1),G4,0)</f>
        <v>0</v>
      </c>
      <c r="U4" s="20">
        <f>IF(AND($U$3=$O$3,N4=1),G4,0)</f>
        <v>0</v>
      </c>
      <c r="V4" s="20">
        <f>IF(AND($V$3=$O$3,N4=1),H4,0)</f>
        <v>0</v>
      </c>
      <c r="W4" s="20">
        <f>IF(AND($W$3=$O$3,N4=1),H4,0)</f>
        <v>0</v>
      </c>
      <c r="X4" s="20">
        <f>IF(AND($X$3=$O$3,N4=1),H4,0)</f>
        <v>0</v>
      </c>
      <c r="Y4" s="20">
        <f>IF(AND($Y$3=$O$3,N4=1),I4,0)</f>
        <v>0</v>
      </c>
      <c r="Z4" s="20">
        <f>IF(AND($Z$3=$O$3,N4=1),I4,0)</f>
        <v>0</v>
      </c>
      <c r="AA4" s="20">
        <f>IF(AND($AA$3=$O$3,N4=1),I4,0)</f>
        <v>0</v>
      </c>
      <c r="AB4" s="20">
        <f>IF(AND($AB$3=$O$3,N4=1),J4,0)</f>
        <v>0</v>
      </c>
      <c r="AC4" s="20">
        <f>IF(AND($AC$3=$O$3,N4=1),K4,0)</f>
        <v>0</v>
      </c>
      <c r="AD4" s="20">
        <f>IF(AND($AD$3=$O$3,N4=1),L4,0)</f>
        <v>0</v>
      </c>
    </row>
    <row r="5" spans="1:30" x14ac:dyDescent="0.35">
      <c r="A5" s="87"/>
      <c r="B5" s="25">
        <v>1</v>
      </c>
      <c r="C5" s="25">
        <v>0</v>
      </c>
      <c r="D5" s="25">
        <v>0</v>
      </c>
      <c r="E5" s="25">
        <v>1</v>
      </c>
      <c r="F5" s="26">
        <v>30</v>
      </c>
      <c r="G5" s="26">
        <v>85</v>
      </c>
      <c r="H5" s="26">
        <v>155</v>
      </c>
      <c r="I5" s="26">
        <v>38.700000000000003</v>
      </c>
      <c r="J5" s="27">
        <v>13.3</v>
      </c>
      <c r="K5" s="53"/>
      <c r="L5" s="53"/>
      <c r="M5" s="19"/>
      <c r="N5" s="18">
        <f t="shared" ref="N5:N68" si="4">IF($O$2=O5,1,0)</f>
        <v>0</v>
      </c>
      <c r="O5" s="18" t="str">
        <f t="shared" ref="O5:O7" si="5">CONCATENATE("T1 - ",B5," ",C5," ",D5," ",E5)</f>
        <v>T1 - 1 0 0 1</v>
      </c>
      <c r="P5" s="20">
        <f t="shared" ref="P5:P68" si="6">IF(AND($P$3=$O$3,N5=1),F5,0)</f>
        <v>0</v>
      </c>
      <c r="Q5" s="20">
        <f t="shared" ref="Q5:Q68" si="7">IF(AND($Q$3=$O$3,N5=1),F5,0)</f>
        <v>0</v>
      </c>
      <c r="R5" s="20">
        <f t="shared" ref="R5:R68" si="8">IF(AND($R$3=$O$3,N5=1),F5,0)</f>
        <v>0</v>
      </c>
      <c r="S5" s="20">
        <f t="shared" ref="S5:S68" si="9">IF(AND($S$3=$O$3,N5=1),G5,0)</f>
        <v>0</v>
      </c>
      <c r="T5" s="20">
        <f t="shared" ref="T5:T68" si="10">IF(AND($T$3=$O$3,N5=1),G5,0)</f>
        <v>0</v>
      </c>
      <c r="U5" s="20">
        <f t="shared" ref="U5:U68" si="11">IF(AND($U$3=$O$3,N5=1),G5,0)</f>
        <v>0</v>
      </c>
      <c r="V5" s="20">
        <f t="shared" ref="V5:V68" si="12">IF(AND($V$3=$O$3,N5=1),H5,0)</f>
        <v>0</v>
      </c>
      <c r="W5" s="20">
        <f t="shared" ref="W5:W68" si="13">IF(AND($W$3=$O$3,N5=1),H5,0)</f>
        <v>0</v>
      </c>
      <c r="X5" s="20">
        <f t="shared" ref="X5:X68" si="14">IF(AND($X$3=$O$3,N5=1),H5,0)</f>
        <v>0</v>
      </c>
      <c r="Y5" s="20">
        <f t="shared" ref="Y5:Y68" si="15">IF(AND($Y$3=$O$3,N5=1),I5,0)</f>
        <v>0</v>
      </c>
      <c r="Z5" s="20">
        <f t="shared" ref="Z5:Z68" si="16">IF(AND($Z$3=$O$3,N5=1),I5,0)</f>
        <v>0</v>
      </c>
      <c r="AA5" s="20">
        <f t="shared" ref="AA5:AA68" si="17">IF(AND($AA$3=$O$3,N5=1),I5,0)</f>
        <v>0</v>
      </c>
      <c r="AB5" s="20">
        <f t="shared" ref="AB5:AB68" si="18">IF(AND($AB$3=$O$3,N5=1),J5,0)</f>
        <v>0</v>
      </c>
      <c r="AC5" s="20">
        <f t="shared" ref="AC5:AC68" si="19">IF(AND($AC$3=$O$3,N5=1),K5,0)</f>
        <v>0</v>
      </c>
      <c r="AD5" s="20">
        <f t="shared" ref="AD5:AD68" si="20">IF(AND($AD$3=$O$3,N5=1),L5,0)</f>
        <v>0</v>
      </c>
    </row>
    <row r="6" spans="1:30" x14ac:dyDescent="0.35">
      <c r="A6" s="87"/>
      <c r="B6" s="25">
        <v>0</v>
      </c>
      <c r="C6" s="25">
        <v>1</v>
      </c>
      <c r="D6" s="25">
        <v>1</v>
      </c>
      <c r="E6" s="25">
        <v>0</v>
      </c>
      <c r="F6" s="26">
        <v>25</v>
      </c>
      <c r="G6" s="26">
        <v>70</v>
      </c>
      <c r="H6" s="26">
        <v>140</v>
      </c>
      <c r="I6" s="26">
        <v>33.700000000000003</v>
      </c>
      <c r="J6" s="27">
        <v>12.9</v>
      </c>
      <c r="K6" s="53"/>
      <c r="L6" s="53"/>
      <c r="M6" s="19"/>
      <c r="N6" s="18">
        <f t="shared" si="4"/>
        <v>0</v>
      </c>
      <c r="O6" s="18" t="str">
        <f t="shared" si="5"/>
        <v>T1 - 0 1 1 0</v>
      </c>
      <c r="P6" s="20">
        <f t="shared" si="6"/>
        <v>0</v>
      </c>
      <c r="Q6" s="20">
        <f t="shared" si="7"/>
        <v>0</v>
      </c>
      <c r="R6" s="20">
        <f t="shared" si="8"/>
        <v>0</v>
      </c>
      <c r="S6" s="20">
        <f t="shared" si="9"/>
        <v>0</v>
      </c>
      <c r="T6" s="20">
        <f t="shared" si="10"/>
        <v>0</v>
      </c>
      <c r="U6" s="20">
        <f t="shared" si="11"/>
        <v>0</v>
      </c>
      <c r="V6" s="20">
        <f t="shared" si="12"/>
        <v>0</v>
      </c>
      <c r="W6" s="20">
        <f t="shared" si="13"/>
        <v>0</v>
      </c>
      <c r="X6" s="20">
        <f t="shared" si="14"/>
        <v>0</v>
      </c>
      <c r="Y6" s="20">
        <f t="shared" si="15"/>
        <v>0</v>
      </c>
      <c r="Z6" s="20">
        <f t="shared" si="16"/>
        <v>0</v>
      </c>
      <c r="AA6" s="20">
        <f t="shared" si="17"/>
        <v>0</v>
      </c>
      <c r="AB6" s="20">
        <f t="shared" si="18"/>
        <v>0</v>
      </c>
      <c r="AC6" s="20">
        <f t="shared" si="19"/>
        <v>0</v>
      </c>
      <c r="AD6" s="20">
        <f t="shared" si="20"/>
        <v>0</v>
      </c>
    </row>
    <row r="7" spans="1:30" x14ac:dyDescent="0.35">
      <c r="A7" s="88"/>
      <c r="B7" s="25">
        <v>0</v>
      </c>
      <c r="C7" s="25">
        <v>1</v>
      </c>
      <c r="D7" s="25">
        <v>1</v>
      </c>
      <c r="E7" s="25">
        <v>1</v>
      </c>
      <c r="F7" s="26">
        <v>30</v>
      </c>
      <c r="G7" s="26">
        <v>75</v>
      </c>
      <c r="H7" s="26">
        <v>145</v>
      </c>
      <c r="I7" s="26">
        <v>38.700000000000003</v>
      </c>
      <c r="J7" s="27">
        <v>13.3</v>
      </c>
      <c r="K7" s="53"/>
      <c r="L7" s="53"/>
      <c r="M7" s="19"/>
      <c r="N7" s="18">
        <f t="shared" si="4"/>
        <v>0</v>
      </c>
      <c r="O7" s="18" t="str">
        <f t="shared" si="5"/>
        <v>T1 - 0 1 1 1</v>
      </c>
      <c r="P7" s="20">
        <f t="shared" si="6"/>
        <v>0</v>
      </c>
      <c r="Q7" s="20">
        <f t="shared" si="7"/>
        <v>0</v>
      </c>
      <c r="R7" s="20">
        <f t="shared" si="8"/>
        <v>0</v>
      </c>
      <c r="S7" s="20">
        <f t="shared" si="9"/>
        <v>0</v>
      </c>
      <c r="T7" s="20">
        <f t="shared" si="10"/>
        <v>0</v>
      </c>
      <c r="U7" s="20">
        <f t="shared" si="11"/>
        <v>0</v>
      </c>
      <c r="V7" s="20">
        <f t="shared" si="12"/>
        <v>0</v>
      </c>
      <c r="W7" s="20">
        <f t="shared" si="13"/>
        <v>0</v>
      </c>
      <c r="X7" s="20">
        <f t="shared" si="14"/>
        <v>0</v>
      </c>
      <c r="Y7" s="20">
        <f t="shared" si="15"/>
        <v>0</v>
      </c>
      <c r="Z7" s="20">
        <f t="shared" si="16"/>
        <v>0</v>
      </c>
      <c r="AA7" s="20">
        <f t="shared" si="17"/>
        <v>0</v>
      </c>
      <c r="AB7" s="20">
        <f t="shared" si="18"/>
        <v>0</v>
      </c>
      <c r="AC7" s="20">
        <f t="shared" si="19"/>
        <v>0</v>
      </c>
      <c r="AD7" s="20">
        <f t="shared" si="20"/>
        <v>0</v>
      </c>
    </row>
    <row r="8" spans="1:30" x14ac:dyDescent="0.35">
      <c r="A8" s="89" t="s">
        <v>34</v>
      </c>
      <c r="B8" s="25">
        <v>1</v>
      </c>
      <c r="C8" s="25">
        <v>0</v>
      </c>
      <c r="D8" s="25">
        <v>0</v>
      </c>
      <c r="E8" s="25">
        <v>0</v>
      </c>
      <c r="F8" s="26">
        <v>40</v>
      </c>
      <c r="G8" s="26">
        <v>65</v>
      </c>
      <c r="H8" s="26">
        <v>135</v>
      </c>
      <c r="I8" s="26">
        <v>51.7</v>
      </c>
      <c r="J8" s="27">
        <v>13.9</v>
      </c>
      <c r="K8" s="53"/>
      <c r="L8" s="53"/>
      <c r="M8" s="19"/>
      <c r="N8" s="18">
        <f t="shared" si="4"/>
        <v>0</v>
      </c>
      <c r="O8" s="18" t="str">
        <f>CONCATENATE("T2 - ",B8," ",C8," ",D8," ",E8)</f>
        <v>T2 - 1 0 0 0</v>
      </c>
      <c r="P8" s="20">
        <f t="shared" si="6"/>
        <v>0</v>
      </c>
      <c r="Q8" s="20">
        <f t="shared" si="7"/>
        <v>0</v>
      </c>
      <c r="R8" s="20">
        <f t="shared" si="8"/>
        <v>0</v>
      </c>
      <c r="S8" s="20">
        <f t="shared" si="9"/>
        <v>0</v>
      </c>
      <c r="T8" s="20">
        <f t="shared" si="10"/>
        <v>0</v>
      </c>
      <c r="U8" s="20">
        <f t="shared" si="11"/>
        <v>0</v>
      </c>
      <c r="V8" s="20">
        <f t="shared" si="12"/>
        <v>0</v>
      </c>
      <c r="W8" s="20">
        <f t="shared" si="13"/>
        <v>0</v>
      </c>
      <c r="X8" s="20">
        <f t="shared" si="14"/>
        <v>0</v>
      </c>
      <c r="Y8" s="20">
        <f t="shared" si="15"/>
        <v>0</v>
      </c>
      <c r="Z8" s="20">
        <f t="shared" si="16"/>
        <v>0</v>
      </c>
      <c r="AA8" s="20">
        <f t="shared" si="17"/>
        <v>0</v>
      </c>
      <c r="AB8" s="20">
        <f t="shared" si="18"/>
        <v>0</v>
      </c>
      <c r="AC8" s="20">
        <f t="shared" si="19"/>
        <v>0</v>
      </c>
      <c r="AD8" s="20">
        <f t="shared" si="20"/>
        <v>0</v>
      </c>
    </row>
    <row r="9" spans="1:30" x14ac:dyDescent="0.35">
      <c r="A9" s="90"/>
      <c r="B9" s="25">
        <v>1</v>
      </c>
      <c r="C9" s="25">
        <v>0</v>
      </c>
      <c r="D9" s="25">
        <v>0</v>
      </c>
      <c r="E9" s="25">
        <v>1</v>
      </c>
      <c r="F9" s="26">
        <v>45</v>
      </c>
      <c r="G9" s="26">
        <v>85</v>
      </c>
      <c r="H9" s="26">
        <v>155</v>
      </c>
      <c r="I9" s="26">
        <v>56.7</v>
      </c>
      <c r="J9" s="27">
        <v>14.3</v>
      </c>
      <c r="K9" s="53"/>
      <c r="L9" s="53"/>
      <c r="M9" s="19"/>
      <c r="N9" s="18">
        <f t="shared" si="4"/>
        <v>0</v>
      </c>
      <c r="O9" s="18" t="str">
        <f t="shared" ref="O9:O13" si="21">CONCATENATE("T2 - ",B9," ",C9," ",D9," ",E9)</f>
        <v>T2 - 1 0 0 1</v>
      </c>
      <c r="P9" s="20">
        <f t="shared" si="6"/>
        <v>0</v>
      </c>
      <c r="Q9" s="20">
        <f t="shared" si="7"/>
        <v>0</v>
      </c>
      <c r="R9" s="20">
        <f t="shared" si="8"/>
        <v>0</v>
      </c>
      <c r="S9" s="20">
        <f t="shared" si="9"/>
        <v>0</v>
      </c>
      <c r="T9" s="20">
        <f t="shared" si="10"/>
        <v>0</v>
      </c>
      <c r="U9" s="20">
        <f t="shared" si="11"/>
        <v>0</v>
      </c>
      <c r="V9" s="20">
        <f t="shared" si="12"/>
        <v>0</v>
      </c>
      <c r="W9" s="20">
        <f t="shared" si="13"/>
        <v>0</v>
      </c>
      <c r="X9" s="20">
        <f t="shared" si="14"/>
        <v>0</v>
      </c>
      <c r="Y9" s="20">
        <f t="shared" si="15"/>
        <v>0</v>
      </c>
      <c r="Z9" s="20">
        <f t="shared" si="16"/>
        <v>0</v>
      </c>
      <c r="AA9" s="20">
        <f t="shared" si="17"/>
        <v>0</v>
      </c>
      <c r="AB9" s="20">
        <f t="shared" si="18"/>
        <v>0</v>
      </c>
      <c r="AC9" s="20">
        <f t="shared" si="19"/>
        <v>0</v>
      </c>
      <c r="AD9" s="20">
        <f t="shared" si="20"/>
        <v>0</v>
      </c>
    </row>
    <row r="10" spans="1:30" x14ac:dyDescent="0.35">
      <c r="A10" s="90"/>
      <c r="B10" s="25">
        <v>1</v>
      </c>
      <c r="C10" s="25">
        <v>0</v>
      </c>
      <c r="D10" s="25">
        <v>1</v>
      </c>
      <c r="E10" s="25">
        <v>0</v>
      </c>
      <c r="F10" s="26">
        <v>45</v>
      </c>
      <c r="G10" s="26">
        <v>95</v>
      </c>
      <c r="H10" s="26">
        <v>165</v>
      </c>
      <c r="I10" s="26">
        <v>57.3</v>
      </c>
      <c r="J10" s="27">
        <v>14.4</v>
      </c>
      <c r="K10" s="27">
        <v>10.4</v>
      </c>
      <c r="L10" s="27">
        <v>10.7</v>
      </c>
      <c r="M10" s="19"/>
      <c r="N10" s="18">
        <f t="shared" si="4"/>
        <v>0</v>
      </c>
      <c r="O10" s="18" t="str">
        <f t="shared" si="21"/>
        <v>T2 - 1 0 1 0</v>
      </c>
      <c r="P10" s="20">
        <f t="shared" si="6"/>
        <v>0</v>
      </c>
      <c r="Q10" s="20">
        <f t="shared" si="7"/>
        <v>0</v>
      </c>
      <c r="R10" s="20">
        <f t="shared" si="8"/>
        <v>0</v>
      </c>
      <c r="S10" s="20">
        <f t="shared" si="9"/>
        <v>0</v>
      </c>
      <c r="T10" s="20">
        <f t="shared" si="10"/>
        <v>0</v>
      </c>
      <c r="U10" s="20">
        <f t="shared" si="11"/>
        <v>0</v>
      </c>
      <c r="V10" s="20">
        <f t="shared" si="12"/>
        <v>0</v>
      </c>
      <c r="W10" s="20">
        <f t="shared" si="13"/>
        <v>0</v>
      </c>
      <c r="X10" s="20">
        <f t="shared" si="14"/>
        <v>0</v>
      </c>
      <c r="Y10" s="20">
        <f t="shared" si="15"/>
        <v>0</v>
      </c>
      <c r="Z10" s="20">
        <f t="shared" si="16"/>
        <v>0</v>
      </c>
      <c r="AA10" s="20">
        <f t="shared" si="17"/>
        <v>0</v>
      </c>
      <c r="AB10" s="20">
        <f t="shared" si="18"/>
        <v>0</v>
      </c>
      <c r="AC10" s="20">
        <f t="shared" si="19"/>
        <v>0</v>
      </c>
      <c r="AD10" s="20">
        <f t="shared" si="20"/>
        <v>0</v>
      </c>
    </row>
    <row r="11" spans="1:30" x14ac:dyDescent="0.35">
      <c r="A11" s="90"/>
      <c r="B11" s="25">
        <v>1</v>
      </c>
      <c r="C11" s="25">
        <v>0</v>
      </c>
      <c r="D11" s="25">
        <v>1</v>
      </c>
      <c r="E11" s="25">
        <v>1</v>
      </c>
      <c r="F11" s="26">
        <v>50</v>
      </c>
      <c r="G11" s="26">
        <v>100</v>
      </c>
      <c r="H11" s="26">
        <v>170</v>
      </c>
      <c r="I11" s="26">
        <v>62.3</v>
      </c>
      <c r="J11" s="27">
        <v>14.7</v>
      </c>
      <c r="K11" s="27">
        <v>10.7</v>
      </c>
      <c r="L11" s="27">
        <v>11</v>
      </c>
      <c r="M11" s="19"/>
      <c r="N11" s="18">
        <f t="shared" si="4"/>
        <v>0</v>
      </c>
      <c r="O11" s="18" t="str">
        <f t="shared" si="21"/>
        <v>T2 - 1 0 1 1</v>
      </c>
      <c r="P11" s="20">
        <f t="shared" si="6"/>
        <v>0</v>
      </c>
      <c r="Q11" s="20">
        <f t="shared" si="7"/>
        <v>0</v>
      </c>
      <c r="R11" s="20">
        <f>IF(AND($R$3=$O$3,N11=1),F11,0)</f>
        <v>0</v>
      </c>
      <c r="S11" s="20">
        <f t="shared" si="9"/>
        <v>0</v>
      </c>
      <c r="T11" s="20">
        <f t="shared" si="10"/>
        <v>0</v>
      </c>
      <c r="U11" s="20">
        <f t="shared" si="11"/>
        <v>0</v>
      </c>
      <c r="V11" s="20">
        <f t="shared" si="12"/>
        <v>0</v>
      </c>
      <c r="W11" s="20">
        <f t="shared" si="13"/>
        <v>0</v>
      </c>
      <c r="X11" s="20">
        <f t="shared" si="14"/>
        <v>0</v>
      </c>
      <c r="Y11" s="20">
        <f t="shared" si="15"/>
        <v>0</v>
      </c>
      <c r="Z11" s="20">
        <f t="shared" si="16"/>
        <v>0</v>
      </c>
      <c r="AA11" s="20">
        <f t="shared" si="17"/>
        <v>0</v>
      </c>
      <c r="AB11" s="20">
        <f t="shared" si="18"/>
        <v>0</v>
      </c>
      <c r="AC11" s="20">
        <f t="shared" si="19"/>
        <v>0</v>
      </c>
      <c r="AD11" s="20">
        <f t="shared" si="20"/>
        <v>0</v>
      </c>
    </row>
    <row r="12" spans="1:30" x14ac:dyDescent="0.35">
      <c r="A12" s="90"/>
      <c r="B12" s="25">
        <v>0</v>
      </c>
      <c r="C12" s="25">
        <v>1</v>
      </c>
      <c r="D12" s="25">
        <v>1</v>
      </c>
      <c r="E12" s="25">
        <v>0</v>
      </c>
      <c r="F12" s="26">
        <v>35</v>
      </c>
      <c r="G12" s="26">
        <v>95</v>
      </c>
      <c r="H12" s="26">
        <v>165</v>
      </c>
      <c r="I12" s="26">
        <v>50.3</v>
      </c>
      <c r="J12" s="27">
        <v>14</v>
      </c>
      <c r="K12" s="27">
        <v>10.199999999999999</v>
      </c>
      <c r="L12" s="27">
        <v>10.6</v>
      </c>
      <c r="M12" s="19"/>
      <c r="N12" s="18">
        <f t="shared" si="4"/>
        <v>0</v>
      </c>
      <c r="O12" s="18" t="str">
        <f t="shared" si="21"/>
        <v>T2 - 0 1 1 0</v>
      </c>
      <c r="P12" s="20">
        <f t="shared" si="6"/>
        <v>0</v>
      </c>
      <c r="Q12" s="20">
        <f t="shared" si="7"/>
        <v>0</v>
      </c>
      <c r="R12" s="20">
        <f t="shared" si="8"/>
        <v>0</v>
      </c>
      <c r="S12" s="20">
        <f t="shared" si="9"/>
        <v>0</v>
      </c>
      <c r="T12" s="20">
        <f t="shared" si="10"/>
        <v>0</v>
      </c>
      <c r="U12" s="20">
        <f t="shared" si="11"/>
        <v>0</v>
      </c>
      <c r="V12" s="20">
        <f t="shared" si="12"/>
        <v>0</v>
      </c>
      <c r="W12" s="20">
        <f t="shared" si="13"/>
        <v>0</v>
      </c>
      <c r="X12" s="20">
        <f t="shared" si="14"/>
        <v>0</v>
      </c>
      <c r="Y12" s="20">
        <f t="shared" si="15"/>
        <v>0</v>
      </c>
      <c r="Z12" s="20">
        <f t="shared" si="16"/>
        <v>0</v>
      </c>
      <c r="AA12" s="20">
        <f t="shared" si="17"/>
        <v>0</v>
      </c>
      <c r="AB12" s="20">
        <f t="shared" si="18"/>
        <v>0</v>
      </c>
      <c r="AC12" s="20">
        <f t="shared" si="19"/>
        <v>0</v>
      </c>
      <c r="AD12" s="20">
        <f t="shared" si="20"/>
        <v>0</v>
      </c>
    </row>
    <row r="13" spans="1:30" x14ac:dyDescent="0.35">
      <c r="A13" s="91"/>
      <c r="B13" s="25">
        <v>0</v>
      </c>
      <c r="C13" s="25">
        <v>1</v>
      </c>
      <c r="D13" s="25">
        <v>1</v>
      </c>
      <c r="E13" s="25">
        <v>1</v>
      </c>
      <c r="F13" s="26">
        <v>40</v>
      </c>
      <c r="G13" s="26">
        <v>100</v>
      </c>
      <c r="H13" s="26">
        <v>170</v>
      </c>
      <c r="I13" s="26">
        <v>55.3</v>
      </c>
      <c r="J13" s="27">
        <v>14.3</v>
      </c>
      <c r="K13" s="27">
        <v>10.4</v>
      </c>
      <c r="L13" s="27">
        <v>10.7</v>
      </c>
      <c r="M13" s="19"/>
      <c r="N13" s="18">
        <f t="shared" si="4"/>
        <v>0</v>
      </c>
      <c r="O13" s="18" t="str">
        <f t="shared" si="21"/>
        <v>T2 - 0 1 1 1</v>
      </c>
      <c r="P13" s="20">
        <f t="shared" si="6"/>
        <v>0</v>
      </c>
      <c r="Q13" s="20">
        <f t="shared" si="7"/>
        <v>0</v>
      </c>
      <c r="R13" s="20">
        <f t="shared" si="8"/>
        <v>0</v>
      </c>
      <c r="S13" s="20">
        <f t="shared" si="9"/>
        <v>0</v>
      </c>
      <c r="T13" s="20">
        <f t="shared" si="10"/>
        <v>0</v>
      </c>
      <c r="U13" s="20">
        <f t="shared" si="11"/>
        <v>0</v>
      </c>
      <c r="V13" s="20">
        <f t="shared" si="12"/>
        <v>0</v>
      </c>
      <c r="W13" s="20">
        <f t="shared" si="13"/>
        <v>0</v>
      </c>
      <c r="X13" s="20">
        <f t="shared" si="14"/>
        <v>0</v>
      </c>
      <c r="Y13" s="20">
        <f t="shared" si="15"/>
        <v>0</v>
      </c>
      <c r="Z13" s="20">
        <f t="shared" si="16"/>
        <v>0</v>
      </c>
      <c r="AA13" s="20">
        <f t="shared" si="17"/>
        <v>0</v>
      </c>
      <c r="AB13" s="20">
        <f t="shared" si="18"/>
        <v>0</v>
      </c>
      <c r="AC13" s="20">
        <f t="shared" si="19"/>
        <v>0</v>
      </c>
      <c r="AD13" s="20">
        <f t="shared" si="20"/>
        <v>0</v>
      </c>
    </row>
    <row r="14" spans="1:30" x14ac:dyDescent="0.35">
      <c r="A14" s="89" t="s">
        <v>35</v>
      </c>
      <c r="B14" s="25">
        <v>1</v>
      </c>
      <c r="C14" s="25">
        <v>0</v>
      </c>
      <c r="D14" s="25">
        <v>0</v>
      </c>
      <c r="E14" s="25">
        <v>0</v>
      </c>
      <c r="F14" s="26">
        <v>55</v>
      </c>
      <c r="G14" s="26">
        <v>90</v>
      </c>
      <c r="H14" s="26">
        <v>180</v>
      </c>
      <c r="I14" s="26">
        <v>72.599999999999994</v>
      </c>
      <c r="J14" s="27">
        <v>15.3</v>
      </c>
      <c r="K14" s="27">
        <v>11.3</v>
      </c>
      <c r="L14" s="27">
        <v>11.6</v>
      </c>
      <c r="M14" s="19"/>
      <c r="N14" s="18">
        <f t="shared" si="4"/>
        <v>0</v>
      </c>
      <c r="O14" s="18" t="str">
        <f>CONCATENATE("T3 - ",B14," ",C14," ",D14," ",E14)</f>
        <v>T3 - 1 0 0 0</v>
      </c>
      <c r="P14" s="20">
        <f t="shared" si="6"/>
        <v>0</v>
      </c>
      <c r="Q14" s="20">
        <f t="shared" si="7"/>
        <v>0</v>
      </c>
      <c r="R14" s="20">
        <f t="shared" si="8"/>
        <v>0</v>
      </c>
      <c r="S14" s="20">
        <f t="shared" si="9"/>
        <v>0</v>
      </c>
      <c r="T14" s="20">
        <f t="shared" si="10"/>
        <v>0</v>
      </c>
      <c r="U14" s="20">
        <f t="shared" si="11"/>
        <v>0</v>
      </c>
      <c r="V14" s="20">
        <f t="shared" si="12"/>
        <v>0</v>
      </c>
      <c r="W14" s="20">
        <f t="shared" si="13"/>
        <v>0</v>
      </c>
      <c r="X14" s="20">
        <f t="shared" si="14"/>
        <v>0</v>
      </c>
      <c r="Y14" s="20">
        <f t="shared" si="15"/>
        <v>0</v>
      </c>
      <c r="Z14" s="20">
        <f t="shared" si="16"/>
        <v>0</v>
      </c>
      <c r="AA14" s="20">
        <f t="shared" si="17"/>
        <v>0</v>
      </c>
      <c r="AB14" s="20">
        <f t="shared" si="18"/>
        <v>0</v>
      </c>
      <c r="AC14" s="20">
        <f t="shared" si="19"/>
        <v>0</v>
      </c>
      <c r="AD14" s="20">
        <f t="shared" si="20"/>
        <v>0</v>
      </c>
    </row>
    <row r="15" spans="1:30" x14ac:dyDescent="0.35">
      <c r="A15" s="90"/>
      <c r="B15" s="25">
        <v>1</v>
      </c>
      <c r="C15" s="25">
        <v>0</v>
      </c>
      <c r="D15" s="25">
        <v>0</v>
      </c>
      <c r="E15" s="25">
        <v>1</v>
      </c>
      <c r="F15" s="26">
        <v>60</v>
      </c>
      <c r="G15" s="26">
        <v>110</v>
      </c>
      <c r="H15" s="26">
        <v>200</v>
      </c>
      <c r="I15" s="26">
        <v>77.599999999999994</v>
      </c>
      <c r="J15" s="27">
        <v>15.6</v>
      </c>
      <c r="K15" s="27">
        <v>13.9</v>
      </c>
      <c r="L15" s="27">
        <v>12</v>
      </c>
      <c r="M15" s="19"/>
      <c r="N15" s="18">
        <f t="shared" si="4"/>
        <v>0</v>
      </c>
      <c r="O15" s="18" t="str">
        <f t="shared" ref="O15:O27" si="22">CONCATENATE("T3 - ",B15," ",C15," ",D15," ",E15)</f>
        <v>T3 - 1 0 0 1</v>
      </c>
      <c r="P15" s="20">
        <f t="shared" si="6"/>
        <v>0</v>
      </c>
      <c r="Q15" s="20">
        <f t="shared" si="7"/>
        <v>0</v>
      </c>
      <c r="R15" s="20">
        <f t="shared" si="8"/>
        <v>0</v>
      </c>
      <c r="S15" s="20">
        <f t="shared" si="9"/>
        <v>0</v>
      </c>
      <c r="T15" s="20">
        <f t="shared" si="10"/>
        <v>0</v>
      </c>
      <c r="U15" s="20">
        <f t="shared" si="11"/>
        <v>0</v>
      </c>
      <c r="V15" s="20">
        <f t="shared" si="12"/>
        <v>0</v>
      </c>
      <c r="W15" s="20">
        <f t="shared" si="13"/>
        <v>0</v>
      </c>
      <c r="X15" s="20">
        <f t="shared" si="14"/>
        <v>0</v>
      </c>
      <c r="Y15" s="20">
        <f t="shared" si="15"/>
        <v>0</v>
      </c>
      <c r="Z15" s="20">
        <f t="shared" si="16"/>
        <v>0</v>
      </c>
      <c r="AA15" s="20">
        <f t="shared" si="17"/>
        <v>0</v>
      </c>
      <c r="AB15" s="20">
        <f t="shared" si="18"/>
        <v>0</v>
      </c>
      <c r="AC15" s="20">
        <f t="shared" si="19"/>
        <v>0</v>
      </c>
      <c r="AD15" s="20">
        <f t="shared" si="20"/>
        <v>0</v>
      </c>
    </row>
    <row r="16" spans="1:30" x14ac:dyDescent="0.35">
      <c r="A16" s="90"/>
      <c r="B16" s="25">
        <v>1</v>
      </c>
      <c r="C16" s="25">
        <v>0</v>
      </c>
      <c r="D16" s="25">
        <v>1</v>
      </c>
      <c r="E16" s="25">
        <v>0</v>
      </c>
      <c r="F16" s="26">
        <v>60</v>
      </c>
      <c r="G16" s="26">
        <v>120</v>
      </c>
      <c r="H16" s="26">
        <v>210</v>
      </c>
      <c r="I16" s="26">
        <v>78.2</v>
      </c>
      <c r="J16" s="27">
        <v>15.6</v>
      </c>
      <c r="K16" s="27">
        <v>14</v>
      </c>
      <c r="L16" s="27">
        <v>12.1</v>
      </c>
      <c r="N16" s="18">
        <f t="shared" si="4"/>
        <v>0</v>
      </c>
      <c r="O16" s="18" t="str">
        <f t="shared" si="22"/>
        <v>T3 - 1 0 1 0</v>
      </c>
      <c r="P16" s="20">
        <f t="shared" si="6"/>
        <v>0</v>
      </c>
      <c r="Q16" s="20">
        <f t="shared" si="7"/>
        <v>0</v>
      </c>
      <c r="R16" s="20">
        <f t="shared" si="8"/>
        <v>0</v>
      </c>
      <c r="S16" s="20">
        <f t="shared" si="9"/>
        <v>0</v>
      </c>
      <c r="T16" s="20">
        <f t="shared" si="10"/>
        <v>0</v>
      </c>
      <c r="U16" s="20">
        <f t="shared" si="11"/>
        <v>0</v>
      </c>
      <c r="V16" s="20">
        <f t="shared" si="12"/>
        <v>0</v>
      </c>
      <c r="W16" s="20">
        <f t="shared" si="13"/>
        <v>0</v>
      </c>
      <c r="X16" s="20">
        <f t="shared" si="14"/>
        <v>0</v>
      </c>
      <c r="Y16" s="20">
        <f t="shared" si="15"/>
        <v>0</v>
      </c>
      <c r="Z16" s="20">
        <f t="shared" si="16"/>
        <v>0</v>
      </c>
      <c r="AA16" s="20">
        <f t="shared" si="17"/>
        <v>0</v>
      </c>
      <c r="AB16" s="20">
        <f t="shared" si="18"/>
        <v>0</v>
      </c>
      <c r="AC16" s="20">
        <f t="shared" si="19"/>
        <v>0</v>
      </c>
      <c r="AD16" s="20">
        <f t="shared" si="20"/>
        <v>0</v>
      </c>
    </row>
    <row r="17" spans="1:30" x14ac:dyDescent="0.35">
      <c r="A17" s="90"/>
      <c r="B17" s="25">
        <v>1</v>
      </c>
      <c r="C17" s="25">
        <v>0</v>
      </c>
      <c r="D17" s="25">
        <v>1</v>
      </c>
      <c r="E17" s="25">
        <v>1</v>
      </c>
      <c r="F17" s="26">
        <v>65</v>
      </c>
      <c r="G17" s="26">
        <v>125</v>
      </c>
      <c r="H17" s="26">
        <v>215</v>
      </c>
      <c r="I17" s="26">
        <v>83.2</v>
      </c>
      <c r="J17" s="27">
        <v>15.9</v>
      </c>
      <c r="K17" s="27">
        <v>14.2</v>
      </c>
      <c r="L17" s="27">
        <v>14.6</v>
      </c>
      <c r="N17" s="18">
        <f t="shared" si="4"/>
        <v>0</v>
      </c>
      <c r="O17" s="18" t="str">
        <f t="shared" si="22"/>
        <v>T3 - 1 0 1 1</v>
      </c>
      <c r="P17" s="20">
        <f t="shared" si="6"/>
        <v>0</v>
      </c>
      <c r="Q17" s="20">
        <f t="shared" si="7"/>
        <v>0</v>
      </c>
      <c r="R17" s="20">
        <f t="shared" si="8"/>
        <v>0</v>
      </c>
      <c r="S17" s="20">
        <f t="shared" si="9"/>
        <v>0</v>
      </c>
      <c r="T17" s="20">
        <f t="shared" si="10"/>
        <v>0</v>
      </c>
      <c r="U17" s="20">
        <f t="shared" si="11"/>
        <v>0</v>
      </c>
      <c r="V17" s="20">
        <f t="shared" si="12"/>
        <v>0</v>
      </c>
      <c r="W17" s="20">
        <f t="shared" si="13"/>
        <v>0</v>
      </c>
      <c r="X17" s="20">
        <f t="shared" si="14"/>
        <v>0</v>
      </c>
      <c r="Y17" s="20">
        <f t="shared" si="15"/>
        <v>0</v>
      </c>
      <c r="Z17" s="20">
        <f t="shared" si="16"/>
        <v>0</v>
      </c>
      <c r="AA17" s="20">
        <f t="shared" si="17"/>
        <v>0</v>
      </c>
      <c r="AB17" s="20">
        <f t="shared" si="18"/>
        <v>0</v>
      </c>
      <c r="AC17" s="20">
        <f t="shared" si="19"/>
        <v>0</v>
      </c>
      <c r="AD17" s="20">
        <f t="shared" si="20"/>
        <v>0</v>
      </c>
    </row>
    <row r="18" spans="1:30" x14ac:dyDescent="0.35">
      <c r="A18" s="90"/>
      <c r="B18" s="25">
        <v>1</v>
      </c>
      <c r="C18" s="25">
        <v>1</v>
      </c>
      <c r="D18" s="25">
        <v>0</v>
      </c>
      <c r="E18" s="25">
        <v>0</v>
      </c>
      <c r="F18" s="26">
        <v>60</v>
      </c>
      <c r="G18" s="26">
        <v>110</v>
      </c>
      <c r="H18" s="26">
        <v>200</v>
      </c>
      <c r="I18" s="26">
        <v>78.099999999999994</v>
      </c>
      <c r="J18" s="27">
        <v>15.6</v>
      </c>
      <c r="K18" s="27">
        <v>13.9</v>
      </c>
      <c r="L18" s="27">
        <v>12.1</v>
      </c>
      <c r="N18" s="18">
        <f t="shared" si="4"/>
        <v>0</v>
      </c>
      <c r="O18" s="18" t="str">
        <f t="shared" si="22"/>
        <v>T3 - 1 1 0 0</v>
      </c>
      <c r="P18" s="20">
        <f t="shared" si="6"/>
        <v>0</v>
      </c>
      <c r="Q18" s="20">
        <f t="shared" si="7"/>
        <v>0</v>
      </c>
      <c r="R18" s="20">
        <f t="shared" si="8"/>
        <v>0</v>
      </c>
      <c r="S18" s="20">
        <f t="shared" si="9"/>
        <v>0</v>
      </c>
      <c r="T18" s="20">
        <f t="shared" si="10"/>
        <v>0</v>
      </c>
      <c r="U18" s="20">
        <f t="shared" si="11"/>
        <v>0</v>
      </c>
      <c r="V18" s="20">
        <f t="shared" si="12"/>
        <v>0</v>
      </c>
      <c r="W18" s="20">
        <f t="shared" si="13"/>
        <v>0</v>
      </c>
      <c r="X18" s="20">
        <f t="shared" si="14"/>
        <v>0</v>
      </c>
      <c r="Y18" s="20">
        <f t="shared" si="15"/>
        <v>0</v>
      </c>
      <c r="Z18" s="20">
        <f t="shared" si="16"/>
        <v>0</v>
      </c>
      <c r="AA18" s="20">
        <f t="shared" si="17"/>
        <v>0</v>
      </c>
      <c r="AB18" s="20">
        <f t="shared" si="18"/>
        <v>0</v>
      </c>
      <c r="AC18" s="20">
        <f t="shared" si="19"/>
        <v>0</v>
      </c>
      <c r="AD18" s="20">
        <f t="shared" si="20"/>
        <v>0</v>
      </c>
    </row>
    <row r="19" spans="1:30" x14ac:dyDescent="0.35">
      <c r="A19" s="90"/>
      <c r="B19" s="25">
        <v>1</v>
      </c>
      <c r="C19" s="25">
        <v>1</v>
      </c>
      <c r="D19" s="25">
        <v>0</v>
      </c>
      <c r="E19" s="25">
        <v>1</v>
      </c>
      <c r="F19" s="26">
        <v>65</v>
      </c>
      <c r="G19" s="26">
        <v>115</v>
      </c>
      <c r="H19" s="26">
        <v>205</v>
      </c>
      <c r="I19" s="26">
        <v>83.1</v>
      </c>
      <c r="J19" s="27">
        <v>15.9</v>
      </c>
      <c r="K19" s="27">
        <v>14.1</v>
      </c>
      <c r="L19" s="27">
        <v>14.5</v>
      </c>
      <c r="N19" s="18">
        <f t="shared" si="4"/>
        <v>0</v>
      </c>
      <c r="O19" s="18" t="str">
        <f t="shared" si="22"/>
        <v>T3 - 1 1 0 1</v>
      </c>
      <c r="P19" s="20">
        <f t="shared" si="6"/>
        <v>0</v>
      </c>
      <c r="Q19" s="20">
        <f t="shared" si="7"/>
        <v>0</v>
      </c>
      <c r="R19" s="20">
        <f t="shared" si="8"/>
        <v>0</v>
      </c>
      <c r="S19" s="20">
        <f t="shared" si="9"/>
        <v>0</v>
      </c>
      <c r="T19" s="20">
        <f t="shared" si="10"/>
        <v>0</v>
      </c>
      <c r="U19" s="20">
        <f t="shared" si="11"/>
        <v>0</v>
      </c>
      <c r="V19" s="20">
        <f t="shared" si="12"/>
        <v>0</v>
      </c>
      <c r="W19" s="20">
        <f t="shared" si="13"/>
        <v>0</v>
      </c>
      <c r="X19" s="20">
        <f t="shared" si="14"/>
        <v>0</v>
      </c>
      <c r="Y19" s="20">
        <f t="shared" si="15"/>
        <v>0</v>
      </c>
      <c r="Z19" s="20">
        <f t="shared" si="16"/>
        <v>0</v>
      </c>
      <c r="AA19" s="20">
        <f t="shared" si="17"/>
        <v>0</v>
      </c>
      <c r="AB19" s="20">
        <f t="shared" si="18"/>
        <v>0</v>
      </c>
      <c r="AC19" s="20">
        <f t="shared" si="19"/>
        <v>0</v>
      </c>
      <c r="AD19" s="20">
        <f t="shared" si="20"/>
        <v>0</v>
      </c>
    </row>
    <row r="20" spans="1:30" x14ac:dyDescent="0.35">
      <c r="A20" s="90"/>
      <c r="B20" s="25">
        <v>0</v>
      </c>
      <c r="C20" s="25">
        <v>1</v>
      </c>
      <c r="D20" s="25">
        <v>1</v>
      </c>
      <c r="E20" s="25">
        <v>0</v>
      </c>
      <c r="F20" s="26">
        <v>50</v>
      </c>
      <c r="G20" s="26">
        <v>120</v>
      </c>
      <c r="H20" s="26">
        <v>210</v>
      </c>
      <c r="I20" s="26">
        <v>71.400000000000006</v>
      </c>
      <c r="J20" s="27">
        <v>15.4</v>
      </c>
      <c r="K20" s="27">
        <v>11.5</v>
      </c>
      <c r="L20" s="27">
        <v>11.7</v>
      </c>
      <c r="N20" s="18">
        <f t="shared" si="4"/>
        <v>0</v>
      </c>
      <c r="O20" s="18" t="str">
        <f t="shared" si="22"/>
        <v>T3 - 0 1 1 0</v>
      </c>
      <c r="P20" s="20">
        <f t="shared" si="6"/>
        <v>0</v>
      </c>
      <c r="Q20" s="20">
        <f t="shared" si="7"/>
        <v>0</v>
      </c>
      <c r="R20" s="20">
        <f t="shared" si="8"/>
        <v>0</v>
      </c>
      <c r="S20" s="20">
        <f t="shared" si="9"/>
        <v>0</v>
      </c>
      <c r="T20" s="20">
        <f t="shared" si="10"/>
        <v>0</v>
      </c>
      <c r="U20" s="20">
        <f t="shared" si="11"/>
        <v>0</v>
      </c>
      <c r="V20" s="20">
        <f t="shared" si="12"/>
        <v>0</v>
      </c>
      <c r="W20" s="20">
        <f t="shared" si="13"/>
        <v>0</v>
      </c>
      <c r="X20" s="20">
        <f t="shared" si="14"/>
        <v>0</v>
      </c>
      <c r="Y20" s="20">
        <f t="shared" si="15"/>
        <v>0</v>
      </c>
      <c r="Z20" s="20">
        <f t="shared" si="16"/>
        <v>0</v>
      </c>
      <c r="AA20" s="20">
        <f t="shared" si="17"/>
        <v>0</v>
      </c>
      <c r="AB20" s="20">
        <f t="shared" si="18"/>
        <v>0</v>
      </c>
      <c r="AC20" s="20">
        <f t="shared" si="19"/>
        <v>0</v>
      </c>
      <c r="AD20" s="20">
        <f t="shared" si="20"/>
        <v>0</v>
      </c>
    </row>
    <row r="21" spans="1:30" x14ac:dyDescent="0.35">
      <c r="A21" s="90"/>
      <c r="B21" s="25">
        <v>0</v>
      </c>
      <c r="C21" s="25">
        <v>1</v>
      </c>
      <c r="D21" s="25">
        <v>1</v>
      </c>
      <c r="E21" s="25">
        <v>1</v>
      </c>
      <c r="F21" s="26">
        <v>55</v>
      </c>
      <c r="G21" s="26">
        <v>125</v>
      </c>
      <c r="H21" s="26">
        <v>215</v>
      </c>
      <c r="I21" s="26">
        <v>76.400000000000006</v>
      </c>
      <c r="J21" s="27">
        <v>15.6</v>
      </c>
      <c r="K21" s="27">
        <v>11.8</v>
      </c>
      <c r="L21" s="27">
        <v>12</v>
      </c>
      <c r="N21" s="18">
        <f t="shared" si="4"/>
        <v>0</v>
      </c>
      <c r="O21" s="18" t="str">
        <f t="shared" si="22"/>
        <v>T3 - 0 1 1 1</v>
      </c>
      <c r="P21" s="20">
        <f t="shared" si="6"/>
        <v>0</v>
      </c>
      <c r="Q21" s="20">
        <f t="shared" si="7"/>
        <v>0</v>
      </c>
      <c r="R21" s="20">
        <f t="shared" si="8"/>
        <v>0</v>
      </c>
      <c r="S21" s="20">
        <f t="shared" si="9"/>
        <v>0</v>
      </c>
      <c r="T21" s="20">
        <f t="shared" si="10"/>
        <v>0</v>
      </c>
      <c r="U21" s="20">
        <f t="shared" si="11"/>
        <v>0</v>
      </c>
      <c r="V21" s="20">
        <f t="shared" si="12"/>
        <v>0</v>
      </c>
      <c r="W21" s="20">
        <f t="shared" si="13"/>
        <v>0</v>
      </c>
      <c r="X21" s="20">
        <f t="shared" si="14"/>
        <v>0</v>
      </c>
      <c r="Y21" s="20">
        <f t="shared" si="15"/>
        <v>0</v>
      </c>
      <c r="Z21" s="20">
        <f t="shared" si="16"/>
        <v>0</v>
      </c>
      <c r="AA21" s="20">
        <f t="shared" si="17"/>
        <v>0</v>
      </c>
      <c r="AB21" s="20">
        <f t="shared" si="18"/>
        <v>0</v>
      </c>
      <c r="AC21" s="20">
        <f t="shared" si="19"/>
        <v>0</v>
      </c>
      <c r="AD21" s="20">
        <f t="shared" si="20"/>
        <v>0</v>
      </c>
    </row>
    <row r="22" spans="1:30" x14ac:dyDescent="0.35">
      <c r="A22" s="90"/>
      <c r="B22" s="25">
        <v>0</v>
      </c>
      <c r="C22" s="25">
        <v>1</v>
      </c>
      <c r="D22" s="25">
        <v>2</v>
      </c>
      <c r="E22" s="25">
        <v>0</v>
      </c>
      <c r="F22" s="26">
        <v>55</v>
      </c>
      <c r="G22" s="26">
        <v>125</v>
      </c>
      <c r="H22" s="26">
        <v>215</v>
      </c>
      <c r="I22" s="26">
        <v>77</v>
      </c>
      <c r="J22" s="27">
        <v>15.6</v>
      </c>
      <c r="K22" s="27">
        <v>11.8</v>
      </c>
      <c r="L22" s="27">
        <v>12.1</v>
      </c>
      <c r="N22" s="18">
        <f t="shared" si="4"/>
        <v>0</v>
      </c>
      <c r="O22" s="18" t="str">
        <f t="shared" si="22"/>
        <v>T3 - 0 1 2 0</v>
      </c>
      <c r="P22" s="20">
        <f t="shared" si="6"/>
        <v>0</v>
      </c>
      <c r="Q22" s="20">
        <f t="shared" si="7"/>
        <v>0</v>
      </c>
      <c r="R22" s="20">
        <f t="shared" si="8"/>
        <v>0</v>
      </c>
      <c r="S22" s="20">
        <f t="shared" si="9"/>
        <v>0</v>
      </c>
      <c r="T22" s="20">
        <f t="shared" si="10"/>
        <v>0</v>
      </c>
      <c r="U22" s="20">
        <f t="shared" si="11"/>
        <v>0</v>
      </c>
      <c r="V22" s="20">
        <f t="shared" si="12"/>
        <v>0</v>
      </c>
      <c r="W22" s="20">
        <f t="shared" si="13"/>
        <v>0</v>
      </c>
      <c r="X22" s="20">
        <f t="shared" si="14"/>
        <v>0</v>
      </c>
      <c r="Y22" s="20">
        <f t="shared" si="15"/>
        <v>0</v>
      </c>
      <c r="Z22" s="20">
        <f t="shared" si="16"/>
        <v>0</v>
      </c>
      <c r="AA22" s="20">
        <f t="shared" si="17"/>
        <v>0</v>
      </c>
      <c r="AB22" s="20">
        <f t="shared" si="18"/>
        <v>0</v>
      </c>
      <c r="AC22" s="20">
        <f t="shared" si="19"/>
        <v>0</v>
      </c>
      <c r="AD22" s="20">
        <f t="shared" si="20"/>
        <v>0</v>
      </c>
    </row>
    <row r="23" spans="1:30" x14ac:dyDescent="0.35">
      <c r="A23" s="90"/>
      <c r="B23" s="25">
        <v>0</v>
      </c>
      <c r="C23" s="25">
        <v>1</v>
      </c>
      <c r="D23" s="25">
        <v>2</v>
      </c>
      <c r="E23" s="25">
        <v>1</v>
      </c>
      <c r="F23" s="26">
        <v>60</v>
      </c>
      <c r="G23" s="26">
        <v>130</v>
      </c>
      <c r="H23" s="26">
        <v>220</v>
      </c>
      <c r="I23" s="26">
        <v>82</v>
      </c>
      <c r="J23" s="27">
        <v>15.8</v>
      </c>
      <c r="K23" s="27">
        <v>14.1</v>
      </c>
      <c r="L23" s="27">
        <v>14.5</v>
      </c>
      <c r="N23" s="18">
        <f t="shared" si="4"/>
        <v>0</v>
      </c>
      <c r="O23" s="18" t="str">
        <f t="shared" si="22"/>
        <v>T3 - 0 1 2 1</v>
      </c>
      <c r="P23" s="20">
        <f t="shared" si="6"/>
        <v>0</v>
      </c>
      <c r="Q23" s="20">
        <f t="shared" si="7"/>
        <v>0</v>
      </c>
      <c r="R23" s="20">
        <f t="shared" si="8"/>
        <v>0</v>
      </c>
      <c r="S23" s="20">
        <f t="shared" si="9"/>
        <v>0</v>
      </c>
      <c r="T23" s="20">
        <f t="shared" si="10"/>
        <v>0</v>
      </c>
      <c r="U23" s="20">
        <f t="shared" si="11"/>
        <v>0</v>
      </c>
      <c r="V23" s="20">
        <f t="shared" si="12"/>
        <v>0</v>
      </c>
      <c r="W23" s="20">
        <f t="shared" si="13"/>
        <v>0</v>
      </c>
      <c r="X23" s="20">
        <f t="shared" si="14"/>
        <v>0</v>
      </c>
      <c r="Y23" s="20">
        <f t="shared" si="15"/>
        <v>0</v>
      </c>
      <c r="Z23" s="20">
        <f t="shared" si="16"/>
        <v>0</v>
      </c>
      <c r="AA23" s="20">
        <f t="shared" si="17"/>
        <v>0</v>
      </c>
      <c r="AB23" s="20">
        <f t="shared" si="18"/>
        <v>0</v>
      </c>
      <c r="AC23" s="20">
        <f t="shared" si="19"/>
        <v>0</v>
      </c>
      <c r="AD23" s="20">
        <f t="shared" si="20"/>
        <v>0</v>
      </c>
    </row>
    <row r="24" spans="1:30" x14ac:dyDescent="0.35">
      <c r="A24" s="90"/>
      <c r="B24" s="25">
        <v>0</v>
      </c>
      <c r="C24" s="25">
        <v>2</v>
      </c>
      <c r="D24" s="25">
        <v>1</v>
      </c>
      <c r="E24" s="25">
        <v>0</v>
      </c>
      <c r="F24" s="26">
        <v>70</v>
      </c>
      <c r="G24" s="26">
        <v>140</v>
      </c>
      <c r="H24" s="26">
        <v>230</v>
      </c>
      <c r="I24" s="26">
        <v>93.9</v>
      </c>
      <c r="J24" s="27">
        <v>17</v>
      </c>
      <c r="K24" s="27">
        <v>15.3</v>
      </c>
      <c r="L24" s="27">
        <v>15.8</v>
      </c>
      <c r="N24" s="18">
        <f t="shared" si="4"/>
        <v>0</v>
      </c>
      <c r="O24" s="18" t="str">
        <f t="shared" si="22"/>
        <v>T3 - 0 2 1 0</v>
      </c>
      <c r="P24" s="20">
        <f t="shared" si="6"/>
        <v>0</v>
      </c>
      <c r="Q24" s="20">
        <f t="shared" si="7"/>
        <v>0</v>
      </c>
      <c r="R24" s="20">
        <f t="shared" si="8"/>
        <v>0</v>
      </c>
      <c r="S24" s="20">
        <f t="shared" si="9"/>
        <v>0</v>
      </c>
      <c r="T24" s="20">
        <f t="shared" si="10"/>
        <v>0</v>
      </c>
      <c r="U24" s="20">
        <f t="shared" si="11"/>
        <v>0</v>
      </c>
      <c r="V24" s="20">
        <f t="shared" si="12"/>
        <v>0</v>
      </c>
      <c r="W24" s="20">
        <f t="shared" si="13"/>
        <v>0</v>
      </c>
      <c r="X24" s="20">
        <f t="shared" si="14"/>
        <v>0</v>
      </c>
      <c r="Y24" s="20">
        <f t="shared" si="15"/>
        <v>0</v>
      </c>
      <c r="Z24" s="20">
        <f t="shared" si="16"/>
        <v>0</v>
      </c>
      <c r="AA24" s="20">
        <f t="shared" si="17"/>
        <v>0</v>
      </c>
      <c r="AB24" s="20">
        <f t="shared" si="18"/>
        <v>0</v>
      </c>
      <c r="AC24" s="20">
        <f t="shared" si="19"/>
        <v>0</v>
      </c>
      <c r="AD24" s="20">
        <f t="shared" si="20"/>
        <v>0</v>
      </c>
    </row>
    <row r="25" spans="1:30" x14ac:dyDescent="0.35">
      <c r="A25" s="90"/>
      <c r="B25" s="25">
        <v>0</v>
      </c>
      <c r="C25" s="25">
        <v>2</v>
      </c>
      <c r="D25" s="25">
        <v>1</v>
      </c>
      <c r="E25" s="25">
        <v>1</v>
      </c>
      <c r="F25" s="26">
        <v>75</v>
      </c>
      <c r="G25" s="26">
        <v>145</v>
      </c>
      <c r="H25" s="26">
        <v>235</v>
      </c>
      <c r="I25" s="26">
        <v>98.9</v>
      </c>
      <c r="J25" s="27">
        <v>17.399999999999999</v>
      </c>
      <c r="K25" s="27">
        <v>15.9</v>
      </c>
      <c r="L25" s="27">
        <v>16.3</v>
      </c>
      <c r="N25" s="18">
        <f t="shared" si="4"/>
        <v>0</v>
      </c>
      <c r="O25" s="18" t="str">
        <f t="shared" si="22"/>
        <v>T3 - 0 2 1 1</v>
      </c>
      <c r="P25" s="20">
        <f t="shared" si="6"/>
        <v>0</v>
      </c>
      <c r="Q25" s="20">
        <f t="shared" si="7"/>
        <v>0</v>
      </c>
      <c r="R25" s="20">
        <f t="shared" si="8"/>
        <v>0</v>
      </c>
      <c r="S25" s="20">
        <f t="shared" si="9"/>
        <v>0</v>
      </c>
      <c r="T25" s="20">
        <f t="shared" si="10"/>
        <v>0</v>
      </c>
      <c r="U25" s="20">
        <f t="shared" si="11"/>
        <v>0</v>
      </c>
      <c r="V25" s="20">
        <f t="shared" si="12"/>
        <v>0</v>
      </c>
      <c r="W25" s="20">
        <f t="shared" si="13"/>
        <v>0</v>
      </c>
      <c r="X25" s="20">
        <f t="shared" si="14"/>
        <v>0</v>
      </c>
      <c r="Y25" s="20">
        <f t="shared" si="15"/>
        <v>0</v>
      </c>
      <c r="Z25" s="20">
        <f t="shared" si="16"/>
        <v>0</v>
      </c>
      <c r="AA25" s="20">
        <f t="shared" si="17"/>
        <v>0</v>
      </c>
      <c r="AB25" s="20">
        <f t="shared" si="18"/>
        <v>0</v>
      </c>
      <c r="AC25" s="20">
        <f t="shared" si="19"/>
        <v>0</v>
      </c>
      <c r="AD25" s="20">
        <f t="shared" si="20"/>
        <v>0</v>
      </c>
    </row>
    <row r="26" spans="1:30" x14ac:dyDescent="0.35">
      <c r="A26" s="90"/>
      <c r="B26" s="25">
        <v>0</v>
      </c>
      <c r="C26" s="25">
        <v>2</v>
      </c>
      <c r="D26" s="25">
        <v>2</v>
      </c>
      <c r="E26" s="25">
        <v>0</v>
      </c>
      <c r="F26" s="26">
        <v>75</v>
      </c>
      <c r="G26" s="26">
        <v>145</v>
      </c>
      <c r="H26" s="26">
        <v>235</v>
      </c>
      <c r="I26" s="26">
        <v>99.5</v>
      </c>
      <c r="J26" s="27">
        <v>17.5</v>
      </c>
      <c r="K26" s="27">
        <v>16</v>
      </c>
      <c r="L26" s="27">
        <v>16.3</v>
      </c>
      <c r="N26" s="18">
        <f t="shared" si="4"/>
        <v>0</v>
      </c>
      <c r="O26" s="18" t="str">
        <f t="shared" si="22"/>
        <v>T3 - 0 2 2 0</v>
      </c>
      <c r="P26" s="20">
        <f t="shared" si="6"/>
        <v>0</v>
      </c>
      <c r="Q26" s="20">
        <f t="shared" si="7"/>
        <v>0</v>
      </c>
      <c r="R26" s="20">
        <f t="shared" si="8"/>
        <v>0</v>
      </c>
      <c r="S26" s="20">
        <f t="shared" si="9"/>
        <v>0</v>
      </c>
      <c r="T26" s="20">
        <f t="shared" si="10"/>
        <v>0</v>
      </c>
      <c r="U26" s="20">
        <f t="shared" si="11"/>
        <v>0</v>
      </c>
      <c r="V26" s="20">
        <f t="shared" si="12"/>
        <v>0</v>
      </c>
      <c r="W26" s="20">
        <f t="shared" si="13"/>
        <v>0</v>
      </c>
      <c r="X26" s="20">
        <f t="shared" si="14"/>
        <v>0</v>
      </c>
      <c r="Y26" s="20">
        <f t="shared" si="15"/>
        <v>0</v>
      </c>
      <c r="Z26" s="20">
        <f t="shared" si="16"/>
        <v>0</v>
      </c>
      <c r="AA26" s="20">
        <f t="shared" si="17"/>
        <v>0</v>
      </c>
      <c r="AB26" s="20">
        <f t="shared" si="18"/>
        <v>0</v>
      </c>
      <c r="AC26" s="20">
        <f t="shared" si="19"/>
        <v>0</v>
      </c>
      <c r="AD26" s="20">
        <f t="shared" si="20"/>
        <v>0</v>
      </c>
    </row>
    <row r="27" spans="1:30" x14ac:dyDescent="0.35">
      <c r="A27" s="91"/>
      <c r="B27" s="25">
        <v>0</v>
      </c>
      <c r="C27" s="25">
        <v>2</v>
      </c>
      <c r="D27" s="25">
        <v>2</v>
      </c>
      <c r="E27" s="25">
        <v>1</v>
      </c>
      <c r="F27" s="26">
        <v>80</v>
      </c>
      <c r="G27" s="26">
        <v>150</v>
      </c>
      <c r="H27" s="26">
        <v>240</v>
      </c>
      <c r="I27" s="26">
        <v>104.5</v>
      </c>
      <c r="J27" s="27">
        <v>18</v>
      </c>
      <c r="K27" s="28" t="s">
        <v>36</v>
      </c>
      <c r="L27" s="27">
        <v>17.100000000000001</v>
      </c>
      <c r="N27" s="18">
        <f t="shared" si="4"/>
        <v>0</v>
      </c>
      <c r="O27" s="18" t="str">
        <f t="shared" si="22"/>
        <v>T3 - 0 2 2 1</v>
      </c>
      <c r="P27" s="20">
        <f t="shared" si="6"/>
        <v>0</v>
      </c>
      <c r="Q27" s="20">
        <f t="shared" si="7"/>
        <v>0</v>
      </c>
      <c r="R27" s="20">
        <f t="shared" si="8"/>
        <v>0</v>
      </c>
      <c r="S27" s="20">
        <f t="shared" si="9"/>
        <v>0</v>
      </c>
      <c r="T27" s="20">
        <f t="shared" si="10"/>
        <v>0</v>
      </c>
      <c r="U27" s="20">
        <f t="shared" si="11"/>
        <v>0</v>
      </c>
      <c r="V27" s="20">
        <f t="shared" si="12"/>
        <v>0</v>
      </c>
      <c r="W27" s="20">
        <f t="shared" si="13"/>
        <v>0</v>
      </c>
      <c r="X27" s="20">
        <f t="shared" si="14"/>
        <v>0</v>
      </c>
      <c r="Y27" s="20">
        <f t="shared" si="15"/>
        <v>0</v>
      </c>
      <c r="Z27" s="20">
        <f t="shared" si="16"/>
        <v>0</v>
      </c>
      <c r="AA27" s="20">
        <f t="shared" si="17"/>
        <v>0</v>
      </c>
      <c r="AB27" s="20">
        <f t="shared" si="18"/>
        <v>0</v>
      </c>
      <c r="AC27" s="20">
        <f t="shared" si="19"/>
        <v>0</v>
      </c>
      <c r="AD27" s="20">
        <f t="shared" si="20"/>
        <v>0</v>
      </c>
    </row>
    <row r="28" spans="1:30" x14ac:dyDescent="0.35">
      <c r="A28" s="89" t="s">
        <v>37</v>
      </c>
      <c r="B28" s="25">
        <v>1</v>
      </c>
      <c r="C28" s="25">
        <v>0</v>
      </c>
      <c r="D28" s="25">
        <v>0</v>
      </c>
      <c r="E28" s="25">
        <v>0</v>
      </c>
      <c r="F28" s="26">
        <v>55</v>
      </c>
      <c r="G28" s="26">
        <v>90</v>
      </c>
      <c r="H28" s="26">
        <v>180</v>
      </c>
      <c r="I28" s="26">
        <v>75.099999999999994</v>
      </c>
      <c r="J28" s="27">
        <v>15.4</v>
      </c>
      <c r="K28" s="27">
        <v>11.4</v>
      </c>
      <c r="L28" s="27">
        <v>11.8</v>
      </c>
      <c r="N28" s="18">
        <f t="shared" si="4"/>
        <v>0</v>
      </c>
      <c r="O28" s="18" t="str">
        <f>CONCATENATE("T4 - ",B28," ",C28," ",D28," ",E28)</f>
        <v>T4 - 1 0 0 0</v>
      </c>
      <c r="P28" s="20">
        <f t="shared" si="6"/>
        <v>0</v>
      </c>
      <c r="Q28" s="20">
        <f t="shared" si="7"/>
        <v>0</v>
      </c>
      <c r="R28" s="20">
        <f t="shared" si="8"/>
        <v>0</v>
      </c>
      <c r="S28" s="20">
        <f t="shared" si="9"/>
        <v>0</v>
      </c>
      <c r="T28" s="20">
        <f t="shared" si="10"/>
        <v>0</v>
      </c>
      <c r="U28" s="20">
        <f t="shared" si="11"/>
        <v>0</v>
      </c>
      <c r="V28" s="20">
        <f t="shared" si="12"/>
        <v>0</v>
      </c>
      <c r="W28" s="20">
        <f t="shared" si="13"/>
        <v>0</v>
      </c>
      <c r="X28" s="20">
        <f t="shared" si="14"/>
        <v>0</v>
      </c>
      <c r="Y28" s="20">
        <f t="shared" si="15"/>
        <v>0</v>
      </c>
      <c r="Z28" s="20">
        <f t="shared" si="16"/>
        <v>0</v>
      </c>
      <c r="AA28" s="20">
        <f t="shared" si="17"/>
        <v>0</v>
      </c>
      <c r="AB28" s="20">
        <f t="shared" si="18"/>
        <v>0</v>
      </c>
      <c r="AC28" s="20">
        <f t="shared" si="19"/>
        <v>0</v>
      </c>
      <c r="AD28" s="20">
        <f t="shared" si="20"/>
        <v>0</v>
      </c>
    </row>
    <row r="29" spans="1:30" x14ac:dyDescent="0.35">
      <c r="A29" s="90"/>
      <c r="B29" s="25">
        <v>1</v>
      </c>
      <c r="C29" s="25">
        <v>0</v>
      </c>
      <c r="D29" s="25">
        <v>0</v>
      </c>
      <c r="E29" s="25">
        <v>1</v>
      </c>
      <c r="F29" s="26">
        <v>60</v>
      </c>
      <c r="G29" s="26">
        <v>110</v>
      </c>
      <c r="H29" s="26">
        <v>200</v>
      </c>
      <c r="I29" s="26">
        <v>80.099999999999994</v>
      </c>
      <c r="J29" s="27">
        <v>15.7</v>
      </c>
      <c r="K29" s="27">
        <v>13.9</v>
      </c>
      <c r="L29" s="27">
        <v>14.3</v>
      </c>
      <c r="N29" s="18">
        <f t="shared" si="4"/>
        <v>0</v>
      </c>
      <c r="O29" s="18" t="str">
        <f t="shared" ref="O29:O47" si="23">CONCATENATE("T4 - ",B29," ",C29," ",D29," ",E29)</f>
        <v>T4 - 1 0 0 1</v>
      </c>
      <c r="P29" s="20">
        <f t="shared" si="6"/>
        <v>0</v>
      </c>
      <c r="Q29" s="20">
        <f t="shared" si="7"/>
        <v>0</v>
      </c>
      <c r="R29" s="20">
        <f t="shared" si="8"/>
        <v>0</v>
      </c>
      <c r="S29" s="20">
        <f t="shared" si="9"/>
        <v>0</v>
      </c>
      <c r="T29" s="20">
        <f t="shared" si="10"/>
        <v>0</v>
      </c>
      <c r="U29" s="20">
        <f t="shared" si="11"/>
        <v>0</v>
      </c>
      <c r="V29" s="20">
        <f t="shared" si="12"/>
        <v>0</v>
      </c>
      <c r="W29" s="20">
        <f t="shared" si="13"/>
        <v>0</v>
      </c>
      <c r="X29" s="20">
        <f t="shared" si="14"/>
        <v>0</v>
      </c>
      <c r="Y29" s="20">
        <f t="shared" si="15"/>
        <v>0</v>
      </c>
      <c r="Z29" s="20">
        <f t="shared" si="16"/>
        <v>0</v>
      </c>
      <c r="AA29" s="20">
        <f t="shared" si="17"/>
        <v>0</v>
      </c>
      <c r="AB29" s="20">
        <f t="shared" si="18"/>
        <v>0</v>
      </c>
      <c r="AC29" s="20">
        <f t="shared" si="19"/>
        <v>0</v>
      </c>
      <c r="AD29" s="20">
        <f t="shared" si="20"/>
        <v>0</v>
      </c>
    </row>
    <row r="30" spans="1:30" x14ac:dyDescent="0.35">
      <c r="A30" s="90"/>
      <c r="B30" s="25">
        <v>1</v>
      </c>
      <c r="C30" s="25">
        <v>0</v>
      </c>
      <c r="D30" s="25">
        <v>1</v>
      </c>
      <c r="E30" s="25">
        <v>0</v>
      </c>
      <c r="F30" s="26">
        <v>60</v>
      </c>
      <c r="G30" s="26">
        <v>120</v>
      </c>
      <c r="H30" s="26">
        <v>210</v>
      </c>
      <c r="I30" s="26">
        <v>80.7</v>
      </c>
      <c r="J30" s="27">
        <v>15.7</v>
      </c>
      <c r="K30" s="27">
        <v>14</v>
      </c>
      <c r="L30" s="27">
        <v>14.4</v>
      </c>
      <c r="N30" s="18">
        <f t="shared" si="4"/>
        <v>0</v>
      </c>
      <c r="O30" s="18" t="str">
        <f t="shared" si="23"/>
        <v>T4 - 1 0 1 0</v>
      </c>
      <c r="P30" s="20">
        <f t="shared" si="6"/>
        <v>0</v>
      </c>
      <c r="Q30" s="20">
        <f t="shared" si="7"/>
        <v>0</v>
      </c>
      <c r="R30" s="20">
        <f t="shared" si="8"/>
        <v>0</v>
      </c>
      <c r="S30" s="20">
        <f t="shared" si="9"/>
        <v>0</v>
      </c>
      <c r="T30" s="20">
        <f t="shared" si="10"/>
        <v>0</v>
      </c>
      <c r="U30" s="20">
        <f t="shared" si="11"/>
        <v>0</v>
      </c>
      <c r="V30" s="20">
        <f t="shared" si="12"/>
        <v>0</v>
      </c>
      <c r="W30" s="20">
        <f t="shared" si="13"/>
        <v>0</v>
      </c>
      <c r="X30" s="20">
        <f t="shared" si="14"/>
        <v>0</v>
      </c>
      <c r="Y30" s="20">
        <f t="shared" si="15"/>
        <v>0</v>
      </c>
      <c r="Z30" s="20">
        <f t="shared" si="16"/>
        <v>0</v>
      </c>
      <c r="AA30" s="20">
        <f t="shared" si="17"/>
        <v>0</v>
      </c>
      <c r="AB30" s="20">
        <f t="shared" si="18"/>
        <v>0</v>
      </c>
      <c r="AC30" s="20">
        <f t="shared" si="19"/>
        <v>0</v>
      </c>
      <c r="AD30" s="20">
        <f t="shared" si="20"/>
        <v>0</v>
      </c>
    </row>
    <row r="31" spans="1:30" x14ac:dyDescent="0.35">
      <c r="A31" s="90"/>
      <c r="B31" s="25">
        <v>1</v>
      </c>
      <c r="C31" s="25">
        <v>0</v>
      </c>
      <c r="D31" s="25">
        <v>1</v>
      </c>
      <c r="E31" s="25">
        <v>1</v>
      </c>
      <c r="F31" s="26">
        <v>65</v>
      </c>
      <c r="G31" s="26">
        <v>125</v>
      </c>
      <c r="H31" s="26">
        <v>215</v>
      </c>
      <c r="I31" s="26">
        <v>85.7</v>
      </c>
      <c r="J31" s="27">
        <v>16.2</v>
      </c>
      <c r="K31" s="27">
        <v>14.4</v>
      </c>
      <c r="L31" s="27">
        <v>14.8</v>
      </c>
      <c r="N31" s="18">
        <f t="shared" si="4"/>
        <v>0</v>
      </c>
      <c r="O31" s="18" t="str">
        <f t="shared" si="23"/>
        <v>T4 - 1 0 1 1</v>
      </c>
      <c r="P31" s="20">
        <f t="shared" si="6"/>
        <v>0</v>
      </c>
      <c r="Q31" s="20">
        <f t="shared" si="7"/>
        <v>0</v>
      </c>
      <c r="R31" s="20">
        <f t="shared" si="8"/>
        <v>0</v>
      </c>
      <c r="S31" s="20">
        <f t="shared" si="9"/>
        <v>0</v>
      </c>
      <c r="T31" s="20">
        <f t="shared" si="10"/>
        <v>0</v>
      </c>
      <c r="U31" s="20">
        <f t="shared" si="11"/>
        <v>0</v>
      </c>
      <c r="V31" s="20">
        <f t="shared" si="12"/>
        <v>0</v>
      </c>
      <c r="W31" s="20">
        <f t="shared" si="13"/>
        <v>0</v>
      </c>
      <c r="X31" s="20">
        <f t="shared" si="14"/>
        <v>0</v>
      </c>
      <c r="Y31" s="20">
        <f t="shared" si="15"/>
        <v>0</v>
      </c>
      <c r="Z31" s="20">
        <f t="shared" si="16"/>
        <v>0</v>
      </c>
      <c r="AA31" s="20">
        <f t="shared" si="17"/>
        <v>0</v>
      </c>
      <c r="AB31" s="20">
        <f t="shared" si="18"/>
        <v>0</v>
      </c>
      <c r="AC31" s="20">
        <f t="shared" si="19"/>
        <v>0</v>
      </c>
      <c r="AD31" s="20">
        <f t="shared" si="20"/>
        <v>0</v>
      </c>
    </row>
    <row r="32" spans="1:30" x14ac:dyDescent="0.35">
      <c r="A32" s="90"/>
      <c r="B32" s="25">
        <v>1</v>
      </c>
      <c r="C32" s="25">
        <v>1</v>
      </c>
      <c r="D32" s="25">
        <v>0</v>
      </c>
      <c r="E32" s="25">
        <v>0</v>
      </c>
      <c r="F32" s="26">
        <v>60</v>
      </c>
      <c r="G32" s="26">
        <v>110</v>
      </c>
      <c r="H32" s="26">
        <v>200</v>
      </c>
      <c r="I32" s="26">
        <v>80.599999999999994</v>
      </c>
      <c r="J32" s="27">
        <v>15.7</v>
      </c>
      <c r="K32" s="27">
        <v>13.9</v>
      </c>
      <c r="L32" s="27">
        <v>14.3</v>
      </c>
      <c r="N32" s="18">
        <f t="shared" si="4"/>
        <v>0</v>
      </c>
      <c r="O32" s="18" t="str">
        <f t="shared" si="23"/>
        <v>T4 - 1 1 0 0</v>
      </c>
      <c r="P32" s="20">
        <f t="shared" si="6"/>
        <v>0</v>
      </c>
      <c r="Q32" s="20">
        <f t="shared" si="7"/>
        <v>0</v>
      </c>
      <c r="R32" s="20">
        <f t="shared" si="8"/>
        <v>0</v>
      </c>
      <c r="S32" s="20">
        <f t="shared" si="9"/>
        <v>0</v>
      </c>
      <c r="T32" s="20">
        <f t="shared" si="10"/>
        <v>0</v>
      </c>
      <c r="U32" s="20">
        <f t="shared" si="11"/>
        <v>0</v>
      </c>
      <c r="V32" s="20">
        <f t="shared" si="12"/>
        <v>0</v>
      </c>
      <c r="W32" s="20">
        <f t="shared" si="13"/>
        <v>0</v>
      </c>
      <c r="X32" s="20">
        <f t="shared" si="14"/>
        <v>0</v>
      </c>
      <c r="Y32" s="20">
        <f t="shared" si="15"/>
        <v>0</v>
      </c>
      <c r="Z32" s="20">
        <f t="shared" si="16"/>
        <v>0</v>
      </c>
      <c r="AA32" s="20">
        <f t="shared" si="17"/>
        <v>0</v>
      </c>
      <c r="AB32" s="20">
        <f t="shared" si="18"/>
        <v>0</v>
      </c>
      <c r="AC32" s="20">
        <f t="shared" si="19"/>
        <v>0</v>
      </c>
      <c r="AD32" s="20">
        <f t="shared" si="20"/>
        <v>0</v>
      </c>
    </row>
    <row r="33" spans="1:30" x14ac:dyDescent="0.35">
      <c r="A33" s="90"/>
      <c r="B33" s="25">
        <v>1</v>
      </c>
      <c r="C33" s="25">
        <v>1</v>
      </c>
      <c r="D33" s="25">
        <v>0</v>
      </c>
      <c r="E33" s="25">
        <v>1</v>
      </c>
      <c r="F33" s="26">
        <v>65</v>
      </c>
      <c r="G33" s="26">
        <v>115</v>
      </c>
      <c r="H33" s="26">
        <v>205</v>
      </c>
      <c r="I33" s="26">
        <v>85.6</v>
      </c>
      <c r="J33" s="27">
        <v>16.100000000000001</v>
      </c>
      <c r="K33" s="27">
        <v>14.3</v>
      </c>
      <c r="L33" s="27">
        <v>14.8</v>
      </c>
      <c r="N33" s="18">
        <f t="shared" si="4"/>
        <v>0</v>
      </c>
      <c r="O33" s="18" t="str">
        <f t="shared" si="23"/>
        <v>T4 - 1 1 0 1</v>
      </c>
      <c r="P33" s="20">
        <f t="shared" si="6"/>
        <v>0</v>
      </c>
      <c r="Q33" s="20">
        <f t="shared" si="7"/>
        <v>0</v>
      </c>
      <c r="R33" s="20">
        <f t="shared" si="8"/>
        <v>0</v>
      </c>
      <c r="S33" s="20">
        <f t="shared" si="9"/>
        <v>0</v>
      </c>
      <c r="T33" s="20">
        <f t="shared" si="10"/>
        <v>0</v>
      </c>
      <c r="U33" s="20">
        <f t="shared" si="11"/>
        <v>0</v>
      </c>
      <c r="V33" s="20">
        <f t="shared" si="12"/>
        <v>0</v>
      </c>
      <c r="W33" s="20">
        <f t="shared" si="13"/>
        <v>0</v>
      </c>
      <c r="X33" s="20">
        <f t="shared" si="14"/>
        <v>0</v>
      </c>
      <c r="Y33" s="20">
        <f t="shared" si="15"/>
        <v>0</v>
      </c>
      <c r="Z33" s="20">
        <f t="shared" si="16"/>
        <v>0</v>
      </c>
      <c r="AA33" s="20">
        <f t="shared" si="17"/>
        <v>0</v>
      </c>
      <c r="AB33" s="20">
        <f t="shared" si="18"/>
        <v>0</v>
      </c>
      <c r="AC33" s="20">
        <f t="shared" si="19"/>
        <v>0</v>
      </c>
      <c r="AD33" s="20">
        <f t="shared" si="20"/>
        <v>0</v>
      </c>
    </row>
    <row r="34" spans="1:30" x14ac:dyDescent="0.35">
      <c r="A34" s="90"/>
      <c r="B34" s="25">
        <v>0</v>
      </c>
      <c r="C34" s="25">
        <v>1</v>
      </c>
      <c r="D34" s="25">
        <v>1</v>
      </c>
      <c r="E34" s="25">
        <v>0</v>
      </c>
      <c r="F34" s="26">
        <v>50</v>
      </c>
      <c r="G34" s="26">
        <v>120</v>
      </c>
      <c r="H34" s="26">
        <v>210</v>
      </c>
      <c r="I34" s="26">
        <v>74.400000000000006</v>
      </c>
      <c r="J34" s="27">
        <v>15.5</v>
      </c>
      <c r="K34" s="27">
        <v>11.6</v>
      </c>
      <c r="L34" s="27">
        <v>11.9</v>
      </c>
      <c r="N34" s="18">
        <f t="shared" si="4"/>
        <v>0</v>
      </c>
      <c r="O34" s="18" t="str">
        <f t="shared" si="23"/>
        <v>T4 - 0 1 1 0</v>
      </c>
      <c r="P34" s="20">
        <f t="shared" si="6"/>
        <v>0</v>
      </c>
      <c r="Q34" s="20">
        <f t="shared" si="7"/>
        <v>0</v>
      </c>
      <c r="R34" s="20">
        <f t="shared" si="8"/>
        <v>0</v>
      </c>
      <c r="S34" s="20">
        <f t="shared" si="9"/>
        <v>0</v>
      </c>
      <c r="T34" s="20">
        <f t="shared" si="10"/>
        <v>0</v>
      </c>
      <c r="U34" s="20">
        <f t="shared" si="11"/>
        <v>0</v>
      </c>
      <c r="V34" s="20">
        <f t="shared" si="12"/>
        <v>0</v>
      </c>
      <c r="W34" s="20">
        <f t="shared" si="13"/>
        <v>0</v>
      </c>
      <c r="X34" s="20">
        <f t="shared" si="14"/>
        <v>0</v>
      </c>
      <c r="Y34" s="20">
        <f t="shared" si="15"/>
        <v>0</v>
      </c>
      <c r="Z34" s="20">
        <f t="shared" si="16"/>
        <v>0</v>
      </c>
      <c r="AA34" s="20">
        <f t="shared" si="17"/>
        <v>0</v>
      </c>
      <c r="AB34" s="20">
        <f t="shared" si="18"/>
        <v>0</v>
      </c>
      <c r="AC34" s="20">
        <f t="shared" si="19"/>
        <v>0</v>
      </c>
      <c r="AD34" s="20">
        <f t="shared" si="20"/>
        <v>0</v>
      </c>
    </row>
    <row r="35" spans="1:30" x14ac:dyDescent="0.35">
      <c r="A35" s="90"/>
      <c r="B35" s="25">
        <v>0</v>
      </c>
      <c r="C35" s="25">
        <v>1</v>
      </c>
      <c r="D35" s="25">
        <v>1</v>
      </c>
      <c r="E35" s="25">
        <v>1</v>
      </c>
      <c r="F35" s="26">
        <v>55</v>
      </c>
      <c r="G35" s="26">
        <v>125</v>
      </c>
      <c r="H35" s="26">
        <v>215</v>
      </c>
      <c r="I35" s="26">
        <v>79.400000000000006</v>
      </c>
      <c r="J35" s="27">
        <v>15.7</v>
      </c>
      <c r="K35" s="27">
        <v>14</v>
      </c>
      <c r="L35" s="27">
        <v>14.4</v>
      </c>
      <c r="N35" s="18">
        <f t="shared" si="4"/>
        <v>0</v>
      </c>
      <c r="O35" s="18" t="str">
        <f t="shared" si="23"/>
        <v>T4 - 0 1 1 1</v>
      </c>
      <c r="P35" s="20">
        <f t="shared" si="6"/>
        <v>0</v>
      </c>
      <c r="Q35" s="20">
        <f t="shared" si="7"/>
        <v>0</v>
      </c>
      <c r="R35" s="20">
        <f t="shared" si="8"/>
        <v>0</v>
      </c>
      <c r="S35" s="20">
        <f t="shared" si="9"/>
        <v>0</v>
      </c>
      <c r="T35" s="20">
        <f t="shared" si="10"/>
        <v>0</v>
      </c>
      <c r="U35" s="20">
        <f t="shared" si="11"/>
        <v>0</v>
      </c>
      <c r="V35" s="20">
        <f t="shared" si="12"/>
        <v>0</v>
      </c>
      <c r="W35" s="20">
        <f t="shared" si="13"/>
        <v>0</v>
      </c>
      <c r="X35" s="20">
        <f t="shared" si="14"/>
        <v>0</v>
      </c>
      <c r="Y35" s="20">
        <f t="shared" si="15"/>
        <v>0</v>
      </c>
      <c r="Z35" s="20">
        <f t="shared" si="16"/>
        <v>0</v>
      </c>
      <c r="AA35" s="20">
        <f t="shared" si="17"/>
        <v>0</v>
      </c>
      <c r="AB35" s="20">
        <f t="shared" si="18"/>
        <v>0</v>
      </c>
      <c r="AC35" s="20">
        <f t="shared" si="19"/>
        <v>0</v>
      </c>
      <c r="AD35" s="20">
        <f t="shared" si="20"/>
        <v>0</v>
      </c>
    </row>
    <row r="36" spans="1:30" x14ac:dyDescent="0.35">
      <c r="A36" s="90"/>
      <c r="B36" s="25">
        <v>1</v>
      </c>
      <c r="C36" s="25">
        <v>1</v>
      </c>
      <c r="D36" s="25">
        <v>1</v>
      </c>
      <c r="E36" s="25">
        <v>0</v>
      </c>
      <c r="F36" s="26">
        <v>55</v>
      </c>
      <c r="G36" s="26">
        <v>125</v>
      </c>
      <c r="H36" s="26">
        <v>215</v>
      </c>
      <c r="I36" s="26">
        <v>80.900000000000006</v>
      </c>
      <c r="J36" s="27">
        <v>15.8</v>
      </c>
      <c r="K36" s="27">
        <v>14</v>
      </c>
      <c r="L36" s="27">
        <v>14.4</v>
      </c>
      <c r="N36" s="18">
        <f t="shared" si="4"/>
        <v>0</v>
      </c>
      <c r="O36" s="18" t="str">
        <f t="shared" si="23"/>
        <v>T4 - 1 1 1 0</v>
      </c>
      <c r="P36" s="20">
        <f t="shared" si="6"/>
        <v>0</v>
      </c>
      <c r="Q36" s="20">
        <f t="shared" si="7"/>
        <v>0</v>
      </c>
      <c r="R36" s="20">
        <f t="shared" si="8"/>
        <v>0</v>
      </c>
      <c r="S36" s="20">
        <f t="shared" si="9"/>
        <v>0</v>
      </c>
      <c r="T36" s="20">
        <f t="shared" si="10"/>
        <v>0</v>
      </c>
      <c r="U36" s="20">
        <f t="shared" si="11"/>
        <v>0</v>
      </c>
      <c r="V36" s="20">
        <f t="shared" si="12"/>
        <v>0</v>
      </c>
      <c r="W36" s="20">
        <f t="shared" si="13"/>
        <v>0</v>
      </c>
      <c r="X36" s="20">
        <f t="shared" si="14"/>
        <v>0</v>
      </c>
      <c r="Y36" s="20">
        <f t="shared" si="15"/>
        <v>0</v>
      </c>
      <c r="Z36" s="20">
        <f t="shared" si="16"/>
        <v>0</v>
      </c>
      <c r="AA36" s="20">
        <f t="shared" si="17"/>
        <v>0</v>
      </c>
      <c r="AB36" s="20">
        <f t="shared" si="18"/>
        <v>0</v>
      </c>
      <c r="AC36" s="20">
        <f t="shared" si="19"/>
        <v>0</v>
      </c>
      <c r="AD36" s="20">
        <f t="shared" si="20"/>
        <v>0</v>
      </c>
    </row>
    <row r="37" spans="1:30" x14ac:dyDescent="0.35">
      <c r="A37" s="90"/>
      <c r="B37" s="25">
        <v>1</v>
      </c>
      <c r="C37" s="25">
        <v>1</v>
      </c>
      <c r="D37" s="25">
        <v>1</v>
      </c>
      <c r="E37" s="25">
        <v>1</v>
      </c>
      <c r="F37" s="26">
        <v>60</v>
      </c>
      <c r="G37" s="26">
        <v>130</v>
      </c>
      <c r="H37" s="26">
        <v>220</v>
      </c>
      <c r="I37" s="26">
        <v>85.9</v>
      </c>
      <c r="J37" s="27">
        <v>16.2</v>
      </c>
      <c r="K37" s="27">
        <v>14.5</v>
      </c>
      <c r="L37" s="27">
        <v>14.9</v>
      </c>
      <c r="N37" s="18">
        <f t="shared" si="4"/>
        <v>0</v>
      </c>
      <c r="O37" s="18" t="str">
        <f t="shared" si="23"/>
        <v>T4 - 1 1 1 1</v>
      </c>
      <c r="P37" s="20">
        <f t="shared" si="6"/>
        <v>0</v>
      </c>
      <c r="Q37" s="20">
        <f t="shared" si="7"/>
        <v>0</v>
      </c>
      <c r="R37" s="20">
        <f t="shared" si="8"/>
        <v>0</v>
      </c>
      <c r="S37" s="20">
        <f t="shared" si="9"/>
        <v>0</v>
      </c>
      <c r="T37" s="20">
        <f t="shared" si="10"/>
        <v>0</v>
      </c>
      <c r="U37" s="20">
        <f t="shared" si="11"/>
        <v>0</v>
      </c>
      <c r="V37" s="20">
        <f t="shared" si="12"/>
        <v>0</v>
      </c>
      <c r="W37" s="20">
        <f t="shared" si="13"/>
        <v>0</v>
      </c>
      <c r="X37" s="20">
        <f t="shared" si="14"/>
        <v>0</v>
      </c>
      <c r="Y37" s="20">
        <f t="shared" si="15"/>
        <v>0</v>
      </c>
      <c r="Z37" s="20">
        <f t="shared" si="16"/>
        <v>0</v>
      </c>
      <c r="AA37" s="20">
        <f t="shared" si="17"/>
        <v>0</v>
      </c>
      <c r="AB37" s="20">
        <f t="shared" si="18"/>
        <v>0</v>
      </c>
      <c r="AC37" s="20">
        <f t="shared" si="19"/>
        <v>0</v>
      </c>
      <c r="AD37" s="20">
        <f t="shared" si="20"/>
        <v>0</v>
      </c>
    </row>
    <row r="38" spans="1:30" x14ac:dyDescent="0.35">
      <c r="A38" s="90"/>
      <c r="B38" s="25">
        <v>0</v>
      </c>
      <c r="C38" s="25">
        <v>1</v>
      </c>
      <c r="D38" s="25">
        <v>2</v>
      </c>
      <c r="E38" s="25">
        <v>0</v>
      </c>
      <c r="F38" s="26">
        <v>55</v>
      </c>
      <c r="G38" s="26">
        <v>125</v>
      </c>
      <c r="H38" s="26">
        <v>215</v>
      </c>
      <c r="I38" s="26">
        <v>80</v>
      </c>
      <c r="J38" s="27">
        <v>15.7</v>
      </c>
      <c r="K38" s="27">
        <v>14</v>
      </c>
      <c r="L38" s="27">
        <v>14.4</v>
      </c>
      <c r="N38" s="18">
        <f t="shared" si="4"/>
        <v>0</v>
      </c>
      <c r="O38" s="18" t="str">
        <f t="shared" si="23"/>
        <v>T4 - 0 1 2 0</v>
      </c>
      <c r="P38" s="20">
        <f t="shared" si="6"/>
        <v>0</v>
      </c>
      <c r="Q38" s="20">
        <f t="shared" si="7"/>
        <v>0</v>
      </c>
      <c r="R38" s="20">
        <f t="shared" si="8"/>
        <v>0</v>
      </c>
      <c r="S38" s="20">
        <f t="shared" si="9"/>
        <v>0</v>
      </c>
      <c r="T38" s="20">
        <f t="shared" si="10"/>
        <v>0</v>
      </c>
      <c r="U38" s="20">
        <f t="shared" si="11"/>
        <v>0</v>
      </c>
      <c r="V38" s="20">
        <f t="shared" si="12"/>
        <v>0</v>
      </c>
      <c r="W38" s="20">
        <f t="shared" si="13"/>
        <v>0</v>
      </c>
      <c r="X38" s="20">
        <f t="shared" si="14"/>
        <v>0</v>
      </c>
      <c r="Y38" s="20">
        <f t="shared" si="15"/>
        <v>0</v>
      </c>
      <c r="Z38" s="20">
        <f t="shared" si="16"/>
        <v>0</v>
      </c>
      <c r="AA38" s="20">
        <f t="shared" si="17"/>
        <v>0</v>
      </c>
      <c r="AB38" s="20">
        <f t="shared" si="18"/>
        <v>0</v>
      </c>
      <c r="AC38" s="20">
        <f t="shared" si="19"/>
        <v>0</v>
      </c>
      <c r="AD38" s="20">
        <f t="shared" si="20"/>
        <v>0</v>
      </c>
    </row>
    <row r="39" spans="1:30" x14ac:dyDescent="0.35">
      <c r="A39" s="90"/>
      <c r="B39" s="25">
        <v>0</v>
      </c>
      <c r="C39" s="25">
        <v>1</v>
      </c>
      <c r="D39" s="25">
        <v>2</v>
      </c>
      <c r="E39" s="25">
        <v>1</v>
      </c>
      <c r="F39" s="26">
        <v>60</v>
      </c>
      <c r="G39" s="26">
        <v>130</v>
      </c>
      <c r="H39" s="26">
        <v>220</v>
      </c>
      <c r="I39" s="26">
        <v>85</v>
      </c>
      <c r="J39" s="27">
        <v>16.100000000000001</v>
      </c>
      <c r="K39" s="27">
        <v>14.4</v>
      </c>
      <c r="L39" s="27">
        <v>14.8</v>
      </c>
      <c r="N39" s="18">
        <f t="shared" si="4"/>
        <v>0</v>
      </c>
      <c r="O39" s="18" t="str">
        <f t="shared" si="23"/>
        <v>T4 - 0 1 2 1</v>
      </c>
      <c r="P39" s="20">
        <f t="shared" si="6"/>
        <v>0</v>
      </c>
      <c r="Q39" s="20">
        <f t="shared" si="7"/>
        <v>0</v>
      </c>
      <c r="R39" s="20">
        <f t="shared" si="8"/>
        <v>0</v>
      </c>
      <c r="S39" s="20">
        <f t="shared" si="9"/>
        <v>0</v>
      </c>
      <c r="T39" s="20">
        <f t="shared" si="10"/>
        <v>0</v>
      </c>
      <c r="U39" s="20">
        <f t="shared" si="11"/>
        <v>0</v>
      </c>
      <c r="V39" s="20">
        <f t="shared" si="12"/>
        <v>0</v>
      </c>
      <c r="W39" s="20">
        <f t="shared" si="13"/>
        <v>0</v>
      </c>
      <c r="X39" s="20">
        <f t="shared" si="14"/>
        <v>0</v>
      </c>
      <c r="Y39" s="20">
        <f t="shared" si="15"/>
        <v>0</v>
      </c>
      <c r="Z39" s="20">
        <f t="shared" si="16"/>
        <v>0</v>
      </c>
      <c r="AA39" s="20">
        <f t="shared" si="17"/>
        <v>0</v>
      </c>
      <c r="AB39" s="20">
        <f t="shared" si="18"/>
        <v>0</v>
      </c>
      <c r="AC39" s="20">
        <f t="shared" si="19"/>
        <v>0</v>
      </c>
      <c r="AD39" s="20">
        <f t="shared" si="20"/>
        <v>0</v>
      </c>
    </row>
    <row r="40" spans="1:30" x14ac:dyDescent="0.35">
      <c r="A40" s="90"/>
      <c r="B40" s="25">
        <v>0</v>
      </c>
      <c r="C40" s="25">
        <v>2</v>
      </c>
      <c r="D40" s="25">
        <v>1</v>
      </c>
      <c r="E40" s="25">
        <v>0</v>
      </c>
      <c r="F40" s="26">
        <v>70</v>
      </c>
      <c r="G40" s="26">
        <v>140</v>
      </c>
      <c r="H40" s="26">
        <v>230</v>
      </c>
      <c r="I40" s="26">
        <v>96.9</v>
      </c>
      <c r="J40" s="27">
        <v>17.2</v>
      </c>
      <c r="K40" s="27">
        <v>15.6</v>
      </c>
      <c r="L40" s="27">
        <v>16.100000000000001</v>
      </c>
      <c r="N40" s="18">
        <f t="shared" si="4"/>
        <v>0</v>
      </c>
      <c r="O40" s="18" t="str">
        <f t="shared" si="23"/>
        <v>T4 - 0 2 1 0</v>
      </c>
      <c r="P40" s="20">
        <f t="shared" si="6"/>
        <v>0</v>
      </c>
      <c r="Q40" s="20">
        <f t="shared" si="7"/>
        <v>0</v>
      </c>
      <c r="R40" s="20">
        <f t="shared" si="8"/>
        <v>0</v>
      </c>
      <c r="S40" s="20">
        <f t="shared" si="9"/>
        <v>0</v>
      </c>
      <c r="T40" s="20">
        <f t="shared" si="10"/>
        <v>0</v>
      </c>
      <c r="U40" s="20">
        <f t="shared" si="11"/>
        <v>0</v>
      </c>
      <c r="V40" s="20">
        <f t="shared" si="12"/>
        <v>0</v>
      </c>
      <c r="W40" s="20">
        <f t="shared" si="13"/>
        <v>0</v>
      </c>
      <c r="X40" s="20">
        <f t="shared" si="14"/>
        <v>0</v>
      </c>
      <c r="Y40" s="20">
        <f t="shared" si="15"/>
        <v>0</v>
      </c>
      <c r="Z40" s="20">
        <f t="shared" si="16"/>
        <v>0</v>
      </c>
      <c r="AA40" s="20">
        <f t="shared" si="17"/>
        <v>0</v>
      </c>
      <c r="AB40" s="20">
        <f t="shared" si="18"/>
        <v>0</v>
      </c>
      <c r="AC40" s="20">
        <f t="shared" si="19"/>
        <v>0</v>
      </c>
      <c r="AD40" s="20">
        <f t="shared" si="20"/>
        <v>0</v>
      </c>
    </row>
    <row r="41" spans="1:30" x14ac:dyDescent="0.35">
      <c r="A41" s="90"/>
      <c r="B41" s="25">
        <v>0</v>
      </c>
      <c r="C41" s="25">
        <v>2</v>
      </c>
      <c r="D41" s="25">
        <v>1</v>
      </c>
      <c r="E41" s="25">
        <v>1</v>
      </c>
      <c r="F41" s="26">
        <v>75</v>
      </c>
      <c r="G41" s="26">
        <v>145</v>
      </c>
      <c r="H41" s="26">
        <v>235</v>
      </c>
      <c r="I41" s="26">
        <v>101.9</v>
      </c>
      <c r="J41" s="27">
        <v>17.7</v>
      </c>
      <c r="K41" s="27">
        <v>16.399999999999999</v>
      </c>
      <c r="L41" s="27">
        <v>16.7</v>
      </c>
      <c r="N41" s="18">
        <f t="shared" si="4"/>
        <v>0</v>
      </c>
      <c r="O41" s="18" t="str">
        <f t="shared" si="23"/>
        <v>T4 - 0 2 1 1</v>
      </c>
      <c r="P41" s="20">
        <f t="shared" si="6"/>
        <v>0</v>
      </c>
      <c r="Q41" s="20">
        <f t="shared" si="7"/>
        <v>0</v>
      </c>
      <c r="R41" s="20">
        <f t="shared" si="8"/>
        <v>0</v>
      </c>
      <c r="S41" s="20">
        <f t="shared" si="9"/>
        <v>0</v>
      </c>
      <c r="T41" s="20">
        <f t="shared" si="10"/>
        <v>0</v>
      </c>
      <c r="U41" s="20">
        <f t="shared" si="11"/>
        <v>0</v>
      </c>
      <c r="V41" s="20">
        <f t="shared" si="12"/>
        <v>0</v>
      </c>
      <c r="W41" s="20">
        <f t="shared" si="13"/>
        <v>0</v>
      </c>
      <c r="X41" s="20">
        <f t="shared" si="14"/>
        <v>0</v>
      </c>
      <c r="Y41" s="20">
        <f t="shared" si="15"/>
        <v>0</v>
      </c>
      <c r="Z41" s="20">
        <f t="shared" si="16"/>
        <v>0</v>
      </c>
      <c r="AA41" s="20">
        <f t="shared" si="17"/>
        <v>0</v>
      </c>
      <c r="AB41" s="20">
        <f t="shared" si="18"/>
        <v>0</v>
      </c>
      <c r="AC41" s="20">
        <f t="shared" si="19"/>
        <v>0</v>
      </c>
      <c r="AD41" s="20">
        <f t="shared" si="20"/>
        <v>0</v>
      </c>
    </row>
    <row r="42" spans="1:30" x14ac:dyDescent="0.35">
      <c r="A42" s="90"/>
      <c r="B42" s="25">
        <v>0</v>
      </c>
      <c r="C42" s="25">
        <v>2</v>
      </c>
      <c r="D42" s="25">
        <v>2</v>
      </c>
      <c r="E42" s="25">
        <v>0</v>
      </c>
      <c r="F42" s="26">
        <v>75</v>
      </c>
      <c r="G42" s="26">
        <v>145</v>
      </c>
      <c r="H42" s="26">
        <v>235</v>
      </c>
      <c r="I42" s="26">
        <v>102.5</v>
      </c>
      <c r="J42" s="27">
        <v>17.8</v>
      </c>
      <c r="K42" s="27">
        <v>16.5</v>
      </c>
      <c r="L42" s="27">
        <v>16.8</v>
      </c>
      <c r="N42" s="18">
        <f t="shared" si="4"/>
        <v>0</v>
      </c>
      <c r="O42" s="18" t="str">
        <f t="shared" si="23"/>
        <v>T4 - 0 2 2 0</v>
      </c>
      <c r="P42" s="20">
        <f t="shared" si="6"/>
        <v>0</v>
      </c>
      <c r="Q42" s="20">
        <f t="shared" si="7"/>
        <v>0</v>
      </c>
      <c r="R42" s="20">
        <f t="shared" si="8"/>
        <v>0</v>
      </c>
      <c r="S42" s="20">
        <f t="shared" si="9"/>
        <v>0</v>
      </c>
      <c r="T42" s="20">
        <f t="shared" si="10"/>
        <v>0</v>
      </c>
      <c r="U42" s="20">
        <f t="shared" si="11"/>
        <v>0</v>
      </c>
      <c r="V42" s="20">
        <f t="shared" si="12"/>
        <v>0</v>
      </c>
      <c r="W42" s="20">
        <f t="shared" si="13"/>
        <v>0</v>
      </c>
      <c r="X42" s="20">
        <f t="shared" si="14"/>
        <v>0</v>
      </c>
      <c r="Y42" s="20">
        <f t="shared" si="15"/>
        <v>0</v>
      </c>
      <c r="Z42" s="20">
        <f t="shared" si="16"/>
        <v>0</v>
      </c>
      <c r="AA42" s="20">
        <f t="shared" si="17"/>
        <v>0</v>
      </c>
      <c r="AB42" s="20">
        <f t="shared" si="18"/>
        <v>0</v>
      </c>
      <c r="AC42" s="20">
        <f t="shared" si="19"/>
        <v>0</v>
      </c>
      <c r="AD42" s="20">
        <f t="shared" si="20"/>
        <v>0</v>
      </c>
    </row>
    <row r="43" spans="1:30" x14ac:dyDescent="0.35">
      <c r="A43" s="90"/>
      <c r="B43" s="25">
        <v>0</v>
      </c>
      <c r="C43" s="25">
        <v>2</v>
      </c>
      <c r="D43" s="25">
        <v>2</v>
      </c>
      <c r="E43" s="25">
        <v>1</v>
      </c>
      <c r="F43" s="26">
        <v>80</v>
      </c>
      <c r="G43" s="26">
        <v>150</v>
      </c>
      <c r="H43" s="26">
        <v>240</v>
      </c>
      <c r="I43" s="26">
        <v>107.5</v>
      </c>
      <c r="J43" s="27">
        <v>18.3</v>
      </c>
      <c r="K43" s="28" t="s">
        <v>36</v>
      </c>
      <c r="L43" s="27">
        <v>17.5</v>
      </c>
      <c r="N43" s="18">
        <f t="shared" si="4"/>
        <v>0</v>
      </c>
      <c r="O43" s="18" t="str">
        <f t="shared" si="23"/>
        <v>T4 - 0 2 2 1</v>
      </c>
      <c r="P43" s="20">
        <f t="shared" si="6"/>
        <v>0</v>
      </c>
      <c r="Q43" s="20">
        <f t="shared" si="7"/>
        <v>0</v>
      </c>
      <c r="R43" s="20">
        <f t="shared" si="8"/>
        <v>0</v>
      </c>
      <c r="S43" s="20">
        <f t="shared" si="9"/>
        <v>0</v>
      </c>
      <c r="T43" s="20">
        <f t="shared" si="10"/>
        <v>0</v>
      </c>
      <c r="U43" s="20">
        <f t="shared" si="11"/>
        <v>0</v>
      </c>
      <c r="V43" s="20">
        <f t="shared" si="12"/>
        <v>0</v>
      </c>
      <c r="W43" s="20">
        <f t="shared" si="13"/>
        <v>0</v>
      </c>
      <c r="X43" s="20">
        <f t="shared" si="14"/>
        <v>0</v>
      </c>
      <c r="Y43" s="20">
        <f t="shared" si="15"/>
        <v>0</v>
      </c>
      <c r="Z43" s="20">
        <f t="shared" si="16"/>
        <v>0</v>
      </c>
      <c r="AA43" s="20">
        <f t="shared" si="17"/>
        <v>0</v>
      </c>
      <c r="AB43" s="20">
        <f t="shared" si="18"/>
        <v>0</v>
      </c>
      <c r="AC43" s="20">
        <f t="shared" si="19"/>
        <v>0</v>
      </c>
      <c r="AD43" s="20">
        <f t="shared" si="20"/>
        <v>0</v>
      </c>
    </row>
    <row r="44" spans="1:30" x14ac:dyDescent="0.35">
      <c r="A44" s="90"/>
      <c r="B44" s="25">
        <v>0</v>
      </c>
      <c r="C44" s="25">
        <v>2</v>
      </c>
      <c r="D44" s="25">
        <v>3</v>
      </c>
      <c r="E44" s="25">
        <v>0</v>
      </c>
      <c r="F44" s="26">
        <v>80</v>
      </c>
      <c r="G44" s="26">
        <v>150</v>
      </c>
      <c r="H44" s="26">
        <v>240</v>
      </c>
      <c r="I44" s="26">
        <v>108.1</v>
      </c>
      <c r="J44" s="27">
        <v>18.3</v>
      </c>
      <c r="K44" s="28" t="s">
        <v>36</v>
      </c>
      <c r="L44" s="27">
        <v>17.600000000000001</v>
      </c>
      <c r="N44" s="18">
        <f t="shared" si="4"/>
        <v>0</v>
      </c>
      <c r="O44" s="18" t="str">
        <f t="shared" si="23"/>
        <v>T4 - 0 2 3 0</v>
      </c>
      <c r="P44" s="20">
        <f t="shared" si="6"/>
        <v>0</v>
      </c>
      <c r="Q44" s="20">
        <f t="shared" si="7"/>
        <v>0</v>
      </c>
      <c r="R44" s="20">
        <f t="shared" si="8"/>
        <v>0</v>
      </c>
      <c r="S44" s="20">
        <f t="shared" si="9"/>
        <v>0</v>
      </c>
      <c r="T44" s="20">
        <f t="shared" si="10"/>
        <v>0</v>
      </c>
      <c r="U44" s="20">
        <f t="shared" si="11"/>
        <v>0</v>
      </c>
      <c r="V44" s="20">
        <f t="shared" si="12"/>
        <v>0</v>
      </c>
      <c r="W44" s="20">
        <f t="shared" si="13"/>
        <v>0</v>
      </c>
      <c r="X44" s="20">
        <f t="shared" si="14"/>
        <v>0</v>
      </c>
      <c r="Y44" s="20">
        <f t="shared" si="15"/>
        <v>0</v>
      </c>
      <c r="Z44" s="20">
        <f t="shared" si="16"/>
        <v>0</v>
      </c>
      <c r="AA44" s="20">
        <f t="shared" si="17"/>
        <v>0</v>
      </c>
      <c r="AB44" s="20">
        <f t="shared" si="18"/>
        <v>0</v>
      </c>
      <c r="AC44" s="20">
        <f t="shared" si="19"/>
        <v>0</v>
      </c>
      <c r="AD44" s="20">
        <f t="shared" si="20"/>
        <v>0</v>
      </c>
    </row>
    <row r="45" spans="1:30" x14ac:dyDescent="0.35">
      <c r="A45" s="90"/>
      <c r="B45" s="25">
        <v>0</v>
      </c>
      <c r="C45" s="25">
        <v>2</v>
      </c>
      <c r="D45" s="25">
        <v>3</v>
      </c>
      <c r="E45" s="25">
        <v>1</v>
      </c>
      <c r="F45" s="26">
        <v>85</v>
      </c>
      <c r="G45" s="26">
        <v>155</v>
      </c>
      <c r="H45" s="26">
        <v>245</v>
      </c>
      <c r="I45" s="26">
        <v>113.1</v>
      </c>
      <c r="J45" s="53"/>
      <c r="K45" s="28" t="s">
        <v>36</v>
      </c>
      <c r="L45" s="27">
        <v>18.600000000000001</v>
      </c>
      <c r="N45" s="18">
        <f t="shared" si="4"/>
        <v>0</v>
      </c>
      <c r="O45" s="18" t="str">
        <f>CONCATENATE("T4 - ",B45," ",C45," ",D45," ",E45)</f>
        <v>T4 - 0 2 3 1</v>
      </c>
      <c r="P45" s="20">
        <f t="shared" si="6"/>
        <v>0</v>
      </c>
      <c r="Q45" s="20">
        <f t="shared" si="7"/>
        <v>0</v>
      </c>
      <c r="R45" s="20">
        <f t="shared" si="8"/>
        <v>0</v>
      </c>
      <c r="S45" s="20">
        <f t="shared" si="9"/>
        <v>0</v>
      </c>
      <c r="T45" s="20">
        <f t="shared" si="10"/>
        <v>0</v>
      </c>
      <c r="U45" s="20">
        <f t="shared" si="11"/>
        <v>0</v>
      </c>
      <c r="V45" s="20">
        <f t="shared" si="12"/>
        <v>0</v>
      </c>
      <c r="W45" s="20">
        <f t="shared" si="13"/>
        <v>0</v>
      </c>
      <c r="X45" s="20">
        <f t="shared" si="14"/>
        <v>0</v>
      </c>
      <c r="Y45" s="20">
        <f t="shared" si="15"/>
        <v>0</v>
      </c>
      <c r="Z45" s="20">
        <f t="shared" si="16"/>
        <v>0</v>
      </c>
      <c r="AA45" s="20">
        <f t="shared" si="17"/>
        <v>0</v>
      </c>
      <c r="AB45" s="20">
        <f t="shared" si="18"/>
        <v>0</v>
      </c>
      <c r="AC45" s="20">
        <f t="shared" si="19"/>
        <v>0</v>
      </c>
      <c r="AD45" s="20">
        <f t="shared" si="20"/>
        <v>0</v>
      </c>
    </row>
    <row r="46" spans="1:30" x14ac:dyDescent="0.35">
      <c r="A46" s="90"/>
      <c r="B46" s="25">
        <v>0</v>
      </c>
      <c r="C46" s="25">
        <v>3</v>
      </c>
      <c r="D46" s="25">
        <v>3</v>
      </c>
      <c r="E46" s="25">
        <v>0</v>
      </c>
      <c r="F46" s="26">
        <v>100</v>
      </c>
      <c r="G46" s="26">
        <v>170</v>
      </c>
      <c r="H46" s="26">
        <v>260</v>
      </c>
      <c r="I46" s="26">
        <v>130.6</v>
      </c>
      <c r="J46" s="53"/>
      <c r="K46" s="28" t="s">
        <v>36</v>
      </c>
      <c r="L46" s="27">
        <v>20.2</v>
      </c>
      <c r="N46" s="18">
        <f t="shared" si="4"/>
        <v>0</v>
      </c>
      <c r="O46" s="18" t="str">
        <f t="shared" si="23"/>
        <v>T4 - 0 3 3 0</v>
      </c>
      <c r="P46" s="20">
        <f t="shared" si="6"/>
        <v>0</v>
      </c>
      <c r="Q46" s="20">
        <f t="shared" si="7"/>
        <v>0</v>
      </c>
      <c r="R46" s="20">
        <f t="shared" si="8"/>
        <v>0</v>
      </c>
      <c r="S46" s="20">
        <f t="shared" si="9"/>
        <v>0</v>
      </c>
      <c r="T46" s="20">
        <f t="shared" si="10"/>
        <v>0</v>
      </c>
      <c r="U46" s="20">
        <f t="shared" si="11"/>
        <v>0</v>
      </c>
      <c r="V46" s="20">
        <f t="shared" si="12"/>
        <v>0</v>
      </c>
      <c r="W46" s="20">
        <f t="shared" si="13"/>
        <v>0</v>
      </c>
      <c r="X46" s="20">
        <f t="shared" si="14"/>
        <v>0</v>
      </c>
      <c r="Y46" s="20">
        <f t="shared" si="15"/>
        <v>0</v>
      </c>
      <c r="Z46" s="20">
        <f t="shared" si="16"/>
        <v>0</v>
      </c>
      <c r="AA46" s="20">
        <f t="shared" si="17"/>
        <v>0</v>
      </c>
      <c r="AB46" s="20">
        <f t="shared" si="18"/>
        <v>0</v>
      </c>
      <c r="AC46" s="20">
        <f t="shared" si="19"/>
        <v>0</v>
      </c>
      <c r="AD46" s="20">
        <f t="shared" si="20"/>
        <v>0</v>
      </c>
    </row>
    <row r="47" spans="1:30" x14ac:dyDescent="0.35">
      <c r="A47" s="91"/>
      <c r="B47" s="25">
        <v>0</v>
      </c>
      <c r="C47" s="25">
        <v>3</v>
      </c>
      <c r="D47" s="25">
        <v>3</v>
      </c>
      <c r="E47" s="25">
        <v>1</v>
      </c>
      <c r="F47" s="26">
        <v>105</v>
      </c>
      <c r="G47" s="26">
        <v>175</v>
      </c>
      <c r="H47" s="26">
        <v>265</v>
      </c>
      <c r="I47" s="26">
        <v>135.6</v>
      </c>
      <c r="J47" s="53"/>
      <c r="K47" s="53"/>
      <c r="L47" s="53"/>
      <c r="N47" s="18">
        <f t="shared" si="4"/>
        <v>0</v>
      </c>
      <c r="O47" s="18" t="str">
        <f t="shared" si="23"/>
        <v>T4 - 0 3 3 1</v>
      </c>
      <c r="P47" s="20">
        <f t="shared" si="6"/>
        <v>0</v>
      </c>
      <c r="Q47" s="20">
        <f t="shared" si="7"/>
        <v>0</v>
      </c>
      <c r="R47" s="20">
        <f t="shared" si="8"/>
        <v>0</v>
      </c>
      <c r="S47" s="20">
        <f t="shared" si="9"/>
        <v>0</v>
      </c>
      <c r="T47" s="20">
        <f t="shared" si="10"/>
        <v>0</v>
      </c>
      <c r="U47" s="20">
        <f t="shared" si="11"/>
        <v>0</v>
      </c>
      <c r="V47" s="20">
        <f t="shared" si="12"/>
        <v>0</v>
      </c>
      <c r="W47" s="20">
        <f t="shared" si="13"/>
        <v>0</v>
      </c>
      <c r="X47" s="20">
        <f t="shared" si="14"/>
        <v>0</v>
      </c>
      <c r="Y47" s="20">
        <f t="shared" si="15"/>
        <v>0</v>
      </c>
      <c r="Z47" s="20">
        <f t="shared" si="16"/>
        <v>0</v>
      </c>
      <c r="AA47" s="20">
        <f t="shared" si="17"/>
        <v>0</v>
      </c>
      <c r="AB47" s="20">
        <f t="shared" si="18"/>
        <v>0</v>
      </c>
      <c r="AC47" s="20">
        <f t="shared" si="19"/>
        <v>0</v>
      </c>
      <c r="AD47" s="20">
        <f t="shared" si="20"/>
        <v>0</v>
      </c>
    </row>
    <row r="48" spans="1:30" x14ac:dyDescent="0.35">
      <c r="A48" s="89" t="s">
        <v>38</v>
      </c>
      <c r="B48" s="25">
        <v>1</v>
      </c>
      <c r="C48" s="25">
        <v>0</v>
      </c>
      <c r="D48" s="25">
        <v>0</v>
      </c>
      <c r="E48" s="25">
        <v>0</v>
      </c>
      <c r="F48" s="26">
        <v>55</v>
      </c>
      <c r="G48" s="26">
        <v>90</v>
      </c>
      <c r="H48" s="26">
        <v>180</v>
      </c>
      <c r="I48" s="26">
        <v>77.2</v>
      </c>
      <c r="J48" s="27">
        <v>15.4</v>
      </c>
      <c r="K48" s="27">
        <v>11.5</v>
      </c>
      <c r="L48" s="27">
        <v>11.9</v>
      </c>
      <c r="N48" s="18">
        <f t="shared" si="4"/>
        <v>0</v>
      </c>
      <c r="O48" s="18" t="str">
        <f>CONCATENATE("T5 - ",B48," ",C48," ",D48," ",E48)</f>
        <v>T5 - 1 0 0 0</v>
      </c>
      <c r="P48" s="20">
        <f t="shared" si="6"/>
        <v>0</v>
      </c>
      <c r="Q48" s="20">
        <f t="shared" si="7"/>
        <v>0</v>
      </c>
      <c r="R48" s="20">
        <f t="shared" si="8"/>
        <v>0</v>
      </c>
      <c r="S48" s="20">
        <f t="shared" si="9"/>
        <v>0</v>
      </c>
      <c r="T48" s="20">
        <f t="shared" si="10"/>
        <v>0</v>
      </c>
      <c r="U48" s="20">
        <f t="shared" si="11"/>
        <v>0</v>
      </c>
      <c r="V48" s="20">
        <f t="shared" si="12"/>
        <v>0</v>
      </c>
      <c r="W48" s="20">
        <f t="shared" si="13"/>
        <v>0</v>
      </c>
      <c r="X48" s="20">
        <f t="shared" si="14"/>
        <v>0</v>
      </c>
      <c r="Y48" s="20">
        <f t="shared" si="15"/>
        <v>0</v>
      </c>
      <c r="Z48" s="20">
        <f t="shared" si="16"/>
        <v>0</v>
      </c>
      <c r="AA48" s="20">
        <f t="shared" si="17"/>
        <v>0</v>
      </c>
      <c r="AB48" s="20">
        <f t="shared" si="18"/>
        <v>0</v>
      </c>
      <c r="AC48" s="20">
        <f t="shared" si="19"/>
        <v>0</v>
      </c>
      <c r="AD48" s="20">
        <f t="shared" si="20"/>
        <v>0</v>
      </c>
    </row>
    <row r="49" spans="1:30" x14ac:dyDescent="0.35">
      <c r="A49" s="90"/>
      <c r="B49" s="25">
        <v>1</v>
      </c>
      <c r="C49" s="25">
        <v>0</v>
      </c>
      <c r="D49" s="25">
        <v>0</v>
      </c>
      <c r="E49" s="25">
        <v>1</v>
      </c>
      <c r="F49" s="26">
        <v>60</v>
      </c>
      <c r="G49" s="26">
        <v>110</v>
      </c>
      <c r="H49" s="26">
        <v>200</v>
      </c>
      <c r="I49" s="26">
        <v>82.2</v>
      </c>
      <c r="J49" s="27">
        <v>15.8</v>
      </c>
      <c r="K49" s="27">
        <v>14</v>
      </c>
      <c r="L49" s="27">
        <v>14.4</v>
      </c>
      <c r="N49" s="18">
        <f t="shared" si="4"/>
        <v>0</v>
      </c>
      <c r="O49" s="18" t="str">
        <f t="shared" ref="O49:O67" si="24">CONCATENATE("T5 - ",B49," ",C49," ",D49," ",E49)</f>
        <v>T5 - 1 0 0 1</v>
      </c>
      <c r="P49" s="20">
        <f t="shared" si="6"/>
        <v>0</v>
      </c>
      <c r="Q49" s="20">
        <f t="shared" si="7"/>
        <v>0</v>
      </c>
      <c r="R49" s="20">
        <f t="shared" si="8"/>
        <v>0</v>
      </c>
      <c r="S49" s="20">
        <f t="shared" si="9"/>
        <v>0</v>
      </c>
      <c r="T49" s="20">
        <f t="shared" si="10"/>
        <v>0</v>
      </c>
      <c r="U49" s="20">
        <f t="shared" si="11"/>
        <v>0</v>
      </c>
      <c r="V49" s="20">
        <f t="shared" si="12"/>
        <v>0</v>
      </c>
      <c r="W49" s="20">
        <f t="shared" si="13"/>
        <v>0</v>
      </c>
      <c r="X49" s="20">
        <f t="shared" si="14"/>
        <v>0</v>
      </c>
      <c r="Y49" s="20">
        <f t="shared" si="15"/>
        <v>0</v>
      </c>
      <c r="Z49" s="20">
        <f t="shared" si="16"/>
        <v>0</v>
      </c>
      <c r="AA49" s="20">
        <f t="shared" si="17"/>
        <v>0</v>
      </c>
      <c r="AB49" s="20">
        <f t="shared" si="18"/>
        <v>0</v>
      </c>
      <c r="AC49" s="20">
        <f t="shared" si="19"/>
        <v>0</v>
      </c>
      <c r="AD49" s="20">
        <f t="shared" si="20"/>
        <v>0</v>
      </c>
    </row>
    <row r="50" spans="1:30" x14ac:dyDescent="0.35">
      <c r="A50" s="90"/>
      <c r="B50" s="25">
        <v>1</v>
      </c>
      <c r="C50" s="25">
        <v>0</v>
      </c>
      <c r="D50" s="25">
        <v>1</v>
      </c>
      <c r="E50" s="25">
        <v>0</v>
      </c>
      <c r="F50" s="26">
        <v>60</v>
      </c>
      <c r="G50" s="26">
        <v>120</v>
      </c>
      <c r="H50" s="26">
        <v>210</v>
      </c>
      <c r="I50" s="26">
        <v>82.8</v>
      </c>
      <c r="J50" s="27">
        <v>15.9</v>
      </c>
      <c r="K50" s="27">
        <v>14.1</v>
      </c>
      <c r="L50" s="27">
        <v>14.5</v>
      </c>
      <c r="N50" s="18">
        <f t="shared" si="4"/>
        <v>0</v>
      </c>
      <c r="O50" s="18" t="str">
        <f t="shared" si="24"/>
        <v>T5 - 1 0 1 0</v>
      </c>
      <c r="P50" s="20">
        <f t="shared" si="6"/>
        <v>0</v>
      </c>
      <c r="Q50" s="20">
        <f t="shared" si="7"/>
        <v>0</v>
      </c>
      <c r="R50" s="20">
        <f t="shared" si="8"/>
        <v>0</v>
      </c>
      <c r="S50" s="20">
        <f t="shared" si="9"/>
        <v>0</v>
      </c>
      <c r="T50" s="20">
        <f t="shared" si="10"/>
        <v>0</v>
      </c>
      <c r="U50" s="20">
        <f t="shared" si="11"/>
        <v>0</v>
      </c>
      <c r="V50" s="20">
        <f t="shared" si="12"/>
        <v>0</v>
      </c>
      <c r="W50" s="20">
        <f t="shared" si="13"/>
        <v>0</v>
      </c>
      <c r="X50" s="20">
        <f t="shared" si="14"/>
        <v>0</v>
      </c>
      <c r="Y50" s="20">
        <f t="shared" si="15"/>
        <v>0</v>
      </c>
      <c r="Z50" s="20">
        <f t="shared" si="16"/>
        <v>0</v>
      </c>
      <c r="AA50" s="20">
        <f t="shared" si="17"/>
        <v>0</v>
      </c>
      <c r="AB50" s="20">
        <f t="shared" si="18"/>
        <v>0</v>
      </c>
      <c r="AC50" s="20">
        <f t="shared" si="19"/>
        <v>0</v>
      </c>
      <c r="AD50" s="20">
        <f t="shared" si="20"/>
        <v>0</v>
      </c>
    </row>
    <row r="51" spans="1:30" x14ac:dyDescent="0.35">
      <c r="A51" s="90"/>
      <c r="B51" s="25">
        <v>1</v>
      </c>
      <c r="C51" s="25">
        <v>0</v>
      </c>
      <c r="D51" s="25">
        <v>1</v>
      </c>
      <c r="E51" s="25">
        <v>1</v>
      </c>
      <c r="F51" s="26">
        <v>65</v>
      </c>
      <c r="G51" s="26">
        <v>125</v>
      </c>
      <c r="H51" s="26">
        <v>215</v>
      </c>
      <c r="I51" s="26">
        <v>87.8</v>
      </c>
      <c r="J51" s="27">
        <v>16.3</v>
      </c>
      <c r="K51" s="27">
        <v>14.6</v>
      </c>
      <c r="L51" s="27">
        <v>15.1</v>
      </c>
      <c r="N51" s="18">
        <f t="shared" si="4"/>
        <v>0</v>
      </c>
      <c r="O51" s="18" t="str">
        <f t="shared" si="24"/>
        <v>T5 - 1 0 1 1</v>
      </c>
      <c r="P51" s="20">
        <f t="shared" si="6"/>
        <v>0</v>
      </c>
      <c r="Q51" s="20">
        <f t="shared" si="7"/>
        <v>0</v>
      </c>
      <c r="R51" s="20">
        <f t="shared" si="8"/>
        <v>0</v>
      </c>
      <c r="S51" s="20">
        <f t="shared" si="9"/>
        <v>0</v>
      </c>
      <c r="T51" s="20">
        <f t="shared" si="10"/>
        <v>0</v>
      </c>
      <c r="U51" s="20">
        <f t="shared" si="11"/>
        <v>0</v>
      </c>
      <c r="V51" s="20">
        <f t="shared" si="12"/>
        <v>0</v>
      </c>
      <c r="W51" s="20">
        <f t="shared" si="13"/>
        <v>0</v>
      </c>
      <c r="X51" s="20">
        <f t="shared" si="14"/>
        <v>0</v>
      </c>
      <c r="Y51" s="20">
        <f t="shared" si="15"/>
        <v>0</v>
      </c>
      <c r="Z51" s="20">
        <f t="shared" si="16"/>
        <v>0</v>
      </c>
      <c r="AA51" s="20">
        <f t="shared" si="17"/>
        <v>0</v>
      </c>
      <c r="AB51" s="20">
        <f t="shared" si="18"/>
        <v>0</v>
      </c>
      <c r="AC51" s="20">
        <f t="shared" si="19"/>
        <v>0</v>
      </c>
      <c r="AD51" s="20">
        <f t="shared" si="20"/>
        <v>0</v>
      </c>
    </row>
    <row r="52" spans="1:30" x14ac:dyDescent="0.35">
      <c r="A52" s="90"/>
      <c r="B52" s="25">
        <v>1</v>
      </c>
      <c r="C52" s="25">
        <v>1</v>
      </c>
      <c r="D52" s="25">
        <v>0</v>
      </c>
      <c r="E52" s="25">
        <v>0</v>
      </c>
      <c r="F52" s="26">
        <v>60</v>
      </c>
      <c r="G52" s="26">
        <v>110</v>
      </c>
      <c r="H52" s="26">
        <v>200</v>
      </c>
      <c r="I52" s="26">
        <v>82.7</v>
      </c>
      <c r="J52" s="27">
        <v>15.8</v>
      </c>
      <c r="K52" s="27">
        <v>14</v>
      </c>
      <c r="L52" s="27">
        <v>14.4</v>
      </c>
      <c r="N52" s="18">
        <f t="shared" si="4"/>
        <v>0</v>
      </c>
      <c r="O52" s="18" t="str">
        <f t="shared" si="24"/>
        <v>T5 - 1 1 0 0</v>
      </c>
      <c r="P52" s="20">
        <f t="shared" si="6"/>
        <v>0</v>
      </c>
      <c r="Q52" s="20">
        <f t="shared" si="7"/>
        <v>0</v>
      </c>
      <c r="R52" s="20">
        <f t="shared" si="8"/>
        <v>0</v>
      </c>
      <c r="S52" s="20">
        <f t="shared" si="9"/>
        <v>0</v>
      </c>
      <c r="T52" s="20">
        <f t="shared" si="10"/>
        <v>0</v>
      </c>
      <c r="U52" s="20">
        <f t="shared" si="11"/>
        <v>0</v>
      </c>
      <c r="V52" s="20">
        <f t="shared" si="12"/>
        <v>0</v>
      </c>
      <c r="W52" s="20">
        <f t="shared" si="13"/>
        <v>0</v>
      </c>
      <c r="X52" s="20">
        <f t="shared" si="14"/>
        <v>0</v>
      </c>
      <c r="Y52" s="20">
        <f t="shared" si="15"/>
        <v>0</v>
      </c>
      <c r="Z52" s="20">
        <f t="shared" si="16"/>
        <v>0</v>
      </c>
      <c r="AA52" s="20">
        <f t="shared" si="17"/>
        <v>0</v>
      </c>
      <c r="AB52" s="20">
        <f t="shared" si="18"/>
        <v>0</v>
      </c>
      <c r="AC52" s="20">
        <f t="shared" si="19"/>
        <v>0</v>
      </c>
      <c r="AD52" s="20">
        <f t="shared" si="20"/>
        <v>0</v>
      </c>
    </row>
    <row r="53" spans="1:30" x14ac:dyDescent="0.35">
      <c r="A53" s="90"/>
      <c r="B53" s="25">
        <v>1</v>
      </c>
      <c r="C53" s="25">
        <v>1</v>
      </c>
      <c r="D53" s="25">
        <v>0</v>
      </c>
      <c r="E53" s="25">
        <v>1</v>
      </c>
      <c r="F53" s="26">
        <v>65</v>
      </c>
      <c r="G53" s="26">
        <v>115</v>
      </c>
      <c r="H53" s="26">
        <v>205</v>
      </c>
      <c r="I53" s="26">
        <v>87.7</v>
      </c>
      <c r="J53" s="27">
        <v>16.3</v>
      </c>
      <c r="K53" s="27">
        <v>14.5</v>
      </c>
      <c r="L53" s="27">
        <v>15</v>
      </c>
      <c r="N53" s="18">
        <f t="shared" si="4"/>
        <v>0</v>
      </c>
      <c r="O53" s="18" t="str">
        <f t="shared" si="24"/>
        <v>T5 - 1 1 0 1</v>
      </c>
      <c r="P53" s="20">
        <f t="shared" si="6"/>
        <v>0</v>
      </c>
      <c r="Q53" s="20">
        <f t="shared" si="7"/>
        <v>0</v>
      </c>
      <c r="R53" s="20">
        <f t="shared" si="8"/>
        <v>0</v>
      </c>
      <c r="S53" s="20">
        <f t="shared" si="9"/>
        <v>0</v>
      </c>
      <c r="T53" s="20">
        <f t="shared" si="10"/>
        <v>0</v>
      </c>
      <c r="U53" s="20">
        <f t="shared" si="11"/>
        <v>0</v>
      </c>
      <c r="V53" s="20">
        <f t="shared" si="12"/>
        <v>0</v>
      </c>
      <c r="W53" s="20">
        <f t="shared" si="13"/>
        <v>0</v>
      </c>
      <c r="X53" s="20">
        <f t="shared" si="14"/>
        <v>0</v>
      </c>
      <c r="Y53" s="20">
        <f t="shared" si="15"/>
        <v>0</v>
      </c>
      <c r="Z53" s="20">
        <f t="shared" si="16"/>
        <v>0</v>
      </c>
      <c r="AA53" s="20">
        <f t="shared" si="17"/>
        <v>0</v>
      </c>
      <c r="AB53" s="20">
        <f t="shared" si="18"/>
        <v>0</v>
      </c>
      <c r="AC53" s="20">
        <f t="shared" si="19"/>
        <v>0</v>
      </c>
      <c r="AD53" s="20">
        <f t="shared" si="20"/>
        <v>0</v>
      </c>
    </row>
    <row r="54" spans="1:30" x14ac:dyDescent="0.35">
      <c r="A54" s="90"/>
      <c r="B54" s="25">
        <v>0</v>
      </c>
      <c r="C54" s="25">
        <v>1</v>
      </c>
      <c r="D54" s="25">
        <v>1</v>
      </c>
      <c r="E54" s="25">
        <v>0</v>
      </c>
      <c r="F54" s="26">
        <v>45</v>
      </c>
      <c r="G54" s="26">
        <v>120</v>
      </c>
      <c r="H54" s="26">
        <v>210</v>
      </c>
      <c r="I54" s="26">
        <v>76.8</v>
      </c>
      <c r="J54" s="27">
        <v>15.6</v>
      </c>
      <c r="K54" s="27">
        <v>11.7</v>
      </c>
      <c r="L54" s="27">
        <v>12</v>
      </c>
      <c r="N54" s="18">
        <f t="shared" si="4"/>
        <v>0</v>
      </c>
      <c r="O54" s="18" t="str">
        <f t="shared" si="24"/>
        <v>T5 - 0 1 1 0</v>
      </c>
      <c r="P54" s="20">
        <f t="shared" si="6"/>
        <v>0</v>
      </c>
      <c r="Q54" s="20">
        <f t="shared" si="7"/>
        <v>0</v>
      </c>
      <c r="R54" s="20">
        <f t="shared" si="8"/>
        <v>0</v>
      </c>
      <c r="S54" s="20">
        <f t="shared" si="9"/>
        <v>0</v>
      </c>
      <c r="T54" s="20">
        <f t="shared" si="10"/>
        <v>0</v>
      </c>
      <c r="U54" s="20">
        <f t="shared" si="11"/>
        <v>0</v>
      </c>
      <c r="V54" s="20">
        <f t="shared" si="12"/>
        <v>0</v>
      </c>
      <c r="W54" s="20">
        <f t="shared" si="13"/>
        <v>0</v>
      </c>
      <c r="X54" s="20">
        <f t="shared" si="14"/>
        <v>0</v>
      </c>
      <c r="Y54" s="20">
        <f t="shared" si="15"/>
        <v>0</v>
      </c>
      <c r="Z54" s="20">
        <f t="shared" si="16"/>
        <v>0</v>
      </c>
      <c r="AA54" s="20">
        <f t="shared" si="17"/>
        <v>0</v>
      </c>
      <c r="AB54" s="20">
        <f t="shared" si="18"/>
        <v>0</v>
      </c>
      <c r="AC54" s="20">
        <f t="shared" si="19"/>
        <v>0</v>
      </c>
      <c r="AD54" s="20">
        <f t="shared" si="20"/>
        <v>0</v>
      </c>
    </row>
    <row r="55" spans="1:30" x14ac:dyDescent="0.35">
      <c r="A55" s="90"/>
      <c r="B55" s="25">
        <v>0</v>
      </c>
      <c r="C55" s="25">
        <v>1</v>
      </c>
      <c r="D55" s="25">
        <v>1</v>
      </c>
      <c r="E55" s="25">
        <v>1</v>
      </c>
      <c r="F55" s="26">
        <v>50</v>
      </c>
      <c r="G55" s="26">
        <v>125</v>
      </c>
      <c r="H55" s="26">
        <v>215</v>
      </c>
      <c r="I55" s="26">
        <v>81.8</v>
      </c>
      <c r="J55" s="27">
        <v>15.8</v>
      </c>
      <c r="K55" s="27">
        <v>14.1</v>
      </c>
      <c r="L55" s="27">
        <v>14.4</v>
      </c>
      <c r="N55" s="18">
        <f t="shared" si="4"/>
        <v>0</v>
      </c>
      <c r="O55" s="18" t="str">
        <f t="shared" si="24"/>
        <v>T5 - 0 1 1 1</v>
      </c>
      <c r="P55" s="20">
        <f t="shared" si="6"/>
        <v>0</v>
      </c>
      <c r="Q55" s="20">
        <f t="shared" si="7"/>
        <v>0</v>
      </c>
      <c r="R55" s="20">
        <f t="shared" si="8"/>
        <v>0</v>
      </c>
      <c r="S55" s="20">
        <f t="shared" si="9"/>
        <v>0</v>
      </c>
      <c r="T55" s="20">
        <f t="shared" si="10"/>
        <v>0</v>
      </c>
      <c r="U55" s="20">
        <f t="shared" si="11"/>
        <v>0</v>
      </c>
      <c r="V55" s="20">
        <f t="shared" si="12"/>
        <v>0</v>
      </c>
      <c r="W55" s="20">
        <f t="shared" si="13"/>
        <v>0</v>
      </c>
      <c r="X55" s="20">
        <f t="shared" si="14"/>
        <v>0</v>
      </c>
      <c r="Y55" s="20">
        <f t="shared" si="15"/>
        <v>0</v>
      </c>
      <c r="Z55" s="20">
        <f t="shared" si="16"/>
        <v>0</v>
      </c>
      <c r="AA55" s="20">
        <f t="shared" si="17"/>
        <v>0</v>
      </c>
      <c r="AB55" s="20">
        <f t="shared" si="18"/>
        <v>0</v>
      </c>
      <c r="AC55" s="20">
        <f t="shared" si="19"/>
        <v>0</v>
      </c>
      <c r="AD55" s="20">
        <f t="shared" si="20"/>
        <v>0</v>
      </c>
    </row>
    <row r="56" spans="1:30" x14ac:dyDescent="0.35">
      <c r="A56" s="90"/>
      <c r="B56" s="25">
        <v>1</v>
      </c>
      <c r="C56" s="25">
        <v>1</v>
      </c>
      <c r="D56" s="25">
        <v>1</v>
      </c>
      <c r="E56" s="25">
        <v>0</v>
      </c>
      <c r="F56" s="26">
        <v>50</v>
      </c>
      <c r="G56" s="26">
        <v>125</v>
      </c>
      <c r="H56" s="26">
        <v>215</v>
      </c>
      <c r="I56" s="26">
        <v>83.3</v>
      </c>
      <c r="J56" s="27">
        <v>15.9</v>
      </c>
      <c r="K56" s="27">
        <v>14.2</v>
      </c>
      <c r="L56" s="27">
        <v>14.6</v>
      </c>
      <c r="N56" s="18">
        <f t="shared" si="4"/>
        <v>0</v>
      </c>
      <c r="O56" s="18" t="str">
        <f t="shared" si="24"/>
        <v>T5 - 1 1 1 0</v>
      </c>
      <c r="P56" s="20">
        <f t="shared" si="6"/>
        <v>0</v>
      </c>
      <c r="Q56" s="20">
        <f t="shared" si="7"/>
        <v>0</v>
      </c>
      <c r="R56" s="20">
        <f t="shared" si="8"/>
        <v>0</v>
      </c>
      <c r="S56" s="20">
        <f t="shared" si="9"/>
        <v>0</v>
      </c>
      <c r="T56" s="20">
        <f t="shared" si="10"/>
        <v>0</v>
      </c>
      <c r="U56" s="20">
        <f t="shared" si="11"/>
        <v>0</v>
      </c>
      <c r="V56" s="20">
        <f t="shared" si="12"/>
        <v>0</v>
      </c>
      <c r="W56" s="20">
        <f t="shared" si="13"/>
        <v>0</v>
      </c>
      <c r="X56" s="20">
        <f t="shared" si="14"/>
        <v>0</v>
      </c>
      <c r="Y56" s="20">
        <f t="shared" si="15"/>
        <v>0</v>
      </c>
      <c r="Z56" s="20">
        <f t="shared" si="16"/>
        <v>0</v>
      </c>
      <c r="AA56" s="20">
        <f t="shared" si="17"/>
        <v>0</v>
      </c>
      <c r="AB56" s="20">
        <f t="shared" si="18"/>
        <v>0</v>
      </c>
      <c r="AC56" s="20">
        <f t="shared" si="19"/>
        <v>0</v>
      </c>
      <c r="AD56" s="20">
        <f t="shared" si="20"/>
        <v>0</v>
      </c>
    </row>
    <row r="57" spans="1:30" x14ac:dyDescent="0.35">
      <c r="A57" s="90"/>
      <c r="B57" s="25">
        <v>1</v>
      </c>
      <c r="C57" s="25">
        <v>1</v>
      </c>
      <c r="D57" s="25">
        <v>1</v>
      </c>
      <c r="E57" s="25">
        <v>1</v>
      </c>
      <c r="F57" s="26">
        <v>55</v>
      </c>
      <c r="G57" s="26">
        <v>130</v>
      </c>
      <c r="H57" s="26">
        <v>220</v>
      </c>
      <c r="I57" s="26">
        <v>88.3</v>
      </c>
      <c r="J57" s="27">
        <v>16.399999999999999</v>
      </c>
      <c r="K57" s="27">
        <v>14.7</v>
      </c>
      <c r="L57" s="27">
        <v>15.1</v>
      </c>
      <c r="N57" s="18">
        <f t="shared" si="4"/>
        <v>0</v>
      </c>
      <c r="O57" s="18" t="str">
        <f t="shared" si="24"/>
        <v>T5 - 1 1 1 1</v>
      </c>
      <c r="P57" s="20">
        <f t="shared" si="6"/>
        <v>0</v>
      </c>
      <c r="Q57" s="20">
        <f t="shared" si="7"/>
        <v>0</v>
      </c>
      <c r="R57" s="20">
        <f t="shared" si="8"/>
        <v>0</v>
      </c>
      <c r="S57" s="20">
        <f t="shared" si="9"/>
        <v>0</v>
      </c>
      <c r="T57" s="20">
        <f t="shared" si="10"/>
        <v>0</v>
      </c>
      <c r="U57" s="20">
        <f t="shared" si="11"/>
        <v>0</v>
      </c>
      <c r="V57" s="20">
        <f t="shared" si="12"/>
        <v>0</v>
      </c>
      <c r="W57" s="20">
        <f t="shared" si="13"/>
        <v>0</v>
      </c>
      <c r="X57" s="20">
        <f t="shared" si="14"/>
        <v>0</v>
      </c>
      <c r="Y57" s="20">
        <f t="shared" si="15"/>
        <v>0</v>
      </c>
      <c r="Z57" s="20">
        <f t="shared" si="16"/>
        <v>0</v>
      </c>
      <c r="AA57" s="20">
        <f t="shared" si="17"/>
        <v>0</v>
      </c>
      <c r="AB57" s="20">
        <f t="shared" si="18"/>
        <v>0</v>
      </c>
      <c r="AC57" s="20">
        <f t="shared" si="19"/>
        <v>0</v>
      </c>
      <c r="AD57" s="20">
        <f t="shared" si="20"/>
        <v>0</v>
      </c>
    </row>
    <row r="58" spans="1:30" x14ac:dyDescent="0.35">
      <c r="A58" s="90"/>
      <c r="B58" s="25">
        <v>0</v>
      </c>
      <c r="C58" s="25">
        <v>1</v>
      </c>
      <c r="D58" s="25">
        <v>2</v>
      </c>
      <c r="E58" s="25">
        <v>0</v>
      </c>
      <c r="F58" s="26">
        <v>50</v>
      </c>
      <c r="G58" s="26">
        <v>125</v>
      </c>
      <c r="H58" s="26">
        <v>215</v>
      </c>
      <c r="I58" s="26">
        <v>82.4</v>
      </c>
      <c r="J58" s="27">
        <v>15.9</v>
      </c>
      <c r="K58" s="27">
        <v>14.1</v>
      </c>
      <c r="L58" s="27">
        <v>14.5</v>
      </c>
      <c r="N58" s="18">
        <f t="shared" si="4"/>
        <v>0</v>
      </c>
      <c r="O58" s="18" t="str">
        <f t="shared" si="24"/>
        <v>T5 - 0 1 2 0</v>
      </c>
      <c r="P58" s="20">
        <f t="shared" si="6"/>
        <v>0</v>
      </c>
      <c r="Q58" s="20">
        <f t="shared" si="7"/>
        <v>0</v>
      </c>
      <c r="R58" s="20">
        <f t="shared" si="8"/>
        <v>0</v>
      </c>
      <c r="S58" s="20">
        <f t="shared" si="9"/>
        <v>0</v>
      </c>
      <c r="T58" s="20">
        <f t="shared" si="10"/>
        <v>0</v>
      </c>
      <c r="U58" s="20">
        <f t="shared" si="11"/>
        <v>0</v>
      </c>
      <c r="V58" s="20">
        <f t="shared" si="12"/>
        <v>0</v>
      </c>
      <c r="W58" s="20">
        <f t="shared" si="13"/>
        <v>0</v>
      </c>
      <c r="X58" s="20">
        <f t="shared" si="14"/>
        <v>0</v>
      </c>
      <c r="Y58" s="20">
        <f t="shared" si="15"/>
        <v>0</v>
      </c>
      <c r="Z58" s="20">
        <f t="shared" si="16"/>
        <v>0</v>
      </c>
      <c r="AA58" s="20">
        <f t="shared" si="17"/>
        <v>0</v>
      </c>
      <c r="AB58" s="20">
        <f t="shared" si="18"/>
        <v>0</v>
      </c>
      <c r="AC58" s="20">
        <f t="shared" si="19"/>
        <v>0</v>
      </c>
      <c r="AD58" s="20">
        <f t="shared" si="20"/>
        <v>0</v>
      </c>
    </row>
    <row r="59" spans="1:30" x14ac:dyDescent="0.35">
      <c r="A59" s="90"/>
      <c r="B59" s="25">
        <v>0</v>
      </c>
      <c r="C59" s="25">
        <v>1</v>
      </c>
      <c r="D59" s="25">
        <v>2</v>
      </c>
      <c r="E59" s="25">
        <v>1</v>
      </c>
      <c r="F59" s="26">
        <v>55</v>
      </c>
      <c r="G59" s="26">
        <v>130</v>
      </c>
      <c r="H59" s="26">
        <v>220</v>
      </c>
      <c r="I59" s="26">
        <v>87.4</v>
      </c>
      <c r="J59" s="27">
        <v>16.3</v>
      </c>
      <c r="K59" s="27">
        <v>14.6</v>
      </c>
      <c r="L59" s="27">
        <v>15</v>
      </c>
      <c r="N59" s="18">
        <f t="shared" si="4"/>
        <v>1</v>
      </c>
      <c r="O59" s="18" t="str">
        <f t="shared" si="24"/>
        <v>T5 - 0 1 2 1</v>
      </c>
      <c r="P59" s="20">
        <f t="shared" si="6"/>
        <v>0</v>
      </c>
      <c r="Q59" s="20">
        <f t="shared" si="7"/>
        <v>0</v>
      </c>
      <c r="R59" s="20">
        <f t="shared" si="8"/>
        <v>55</v>
      </c>
      <c r="S59" s="20">
        <f t="shared" si="9"/>
        <v>0</v>
      </c>
      <c r="T59" s="20">
        <f t="shared" si="10"/>
        <v>0</v>
      </c>
      <c r="U59" s="20">
        <f t="shared" si="11"/>
        <v>130</v>
      </c>
      <c r="V59" s="20">
        <f t="shared" si="12"/>
        <v>0</v>
      </c>
      <c r="W59" s="20">
        <f t="shared" si="13"/>
        <v>0</v>
      </c>
      <c r="X59" s="20">
        <f t="shared" si="14"/>
        <v>220</v>
      </c>
      <c r="Y59" s="20">
        <f t="shared" si="15"/>
        <v>0</v>
      </c>
      <c r="Z59" s="20">
        <f t="shared" si="16"/>
        <v>0</v>
      </c>
      <c r="AA59" s="20">
        <f t="shared" si="17"/>
        <v>87.4</v>
      </c>
      <c r="AB59" s="20">
        <f t="shared" si="18"/>
        <v>0</v>
      </c>
      <c r="AC59" s="20">
        <f t="shared" si="19"/>
        <v>0</v>
      </c>
      <c r="AD59" s="20">
        <f t="shared" si="20"/>
        <v>15</v>
      </c>
    </row>
    <row r="60" spans="1:30" x14ac:dyDescent="0.35">
      <c r="A60" s="90"/>
      <c r="B60" s="25">
        <v>0</v>
      </c>
      <c r="C60" s="25">
        <v>2</v>
      </c>
      <c r="D60" s="25">
        <v>1</v>
      </c>
      <c r="E60" s="25">
        <v>0</v>
      </c>
      <c r="F60" s="26">
        <v>65</v>
      </c>
      <c r="G60" s="26">
        <v>140</v>
      </c>
      <c r="H60" s="26">
        <v>230</v>
      </c>
      <c r="I60" s="26">
        <v>99.3</v>
      </c>
      <c r="J60" s="27">
        <v>17.399999999999999</v>
      </c>
      <c r="K60" s="27">
        <v>15.9</v>
      </c>
      <c r="L60" s="27">
        <v>16.3</v>
      </c>
      <c r="N60" s="18">
        <f t="shared" si="4"/>
        <v>0</v>
      </c>
      <c r="O60" s="18" t="str">
        <f t="shared" si="24"/>
        <v>T5 - 0 2 1 0</v>
      </c>
      <c r="P60" s="20">
        <f t="shared" si="6"/>
        <v>0</v>
      </c>
      <c r="Q60" s="20">
        <f t="shared" si="7"/>
        <v>0</v>
      </c>
      <c r="R60" s="20">
        <f t="shared" si="8"/>
        <v>0</v>
      </c>
      <c r="S60" s="20">
        <f t="shared" si="9"/>
        <v>0</v>
      </c>
      <c r="T60" s="20">
        <f t="shared" si="10"/>
        <v>0</v>
      </c>
      <c r="U60" s="20">
        <f t="shared" si="11"/>
        <v>0</v>
      </c>
      <c r="V60" s="20">
        <f t="shared" si="12"/>
        <v>0</v>
      </c>
      <c r="W60" s="20">
        <f t="shared" si="13"/>
        <v>0</v>
      </c>
      <c r="X60" s="20">
        <f t="shared" si="14"/>
        <v>0</v>
      </c>
      <c r="Y60" s="20">
        <f t="shared" si="15"/>
        <v>0</v>
      </c>
      <c r="Z60" s="20">
        <f t="shared" si="16"/>
        <v>0</v>
      </c>
      <c r="AA60" s="20">
        <f t="shared" si="17"/>
        <v>0</v>
      </c>
      <c r="AB60" s="20">
        <f t="shared" si="18"/>
        <v>0</v>
      </c>
      <c r="AC60" s="20">
        <f t="shared" si="19"/>
        <v>0</v>
      </c>
      <c r="AD60" s="20">
        <f t="shared" si="20"/>
        <v>0</v>
      </c>
    </row>
    <row r="61" spans="1:30" x14ac:dyDescent="0.35">
      <c r="A61" s="90"/>
      <c r="B61" s="25">
        <v>0</v>
      </c>
      <c r="C61" s="25">
        <v>2</v>
      </c>
      <c r="D61" s="25">
        <v>1</v>
      </c>
      <c r="E61" s="25">
        <v>1</v>
      </c>
      <c r="F61" s="26">
        <v>70</v>
      </c>
      <c r="G61" s="26">
        <v>145</v>
      </c>
      <c r="H61" s="26">
        <v>235</v>
      </c>
      <c r="I61" s="26">
        <v>104.3</v>
      </c>
      <c r="J61" s="27">
        <v>17.899999999999999</v>
      </c>
      <c r="K61" s="27">
        <v>16.7</v>
      </c>
      <c r="L61" s="27">
        <v>17</v>
      </c>
      <c r="N61" s="18">
        <f t="shared" si="4"/>
        <v>0</v>
      </c>
      <c r="O61" s="18" t="str">
        <f t="shared" si="24"/>
        <v>T5 - 0 2 1 1</v>
      </c>
      <c r="P61" s="20">
        <f t="shared" si="6"/>
        <v>0</v>
      </c>
      <c r="Q61" s="20">
        <f t="shared" si="7"/>
        <v>0</v>
      </c>
      <c r="R61" s="20">
        <f t="shared" si="8"/>
        <v>0</v>
      </c>
      <c r="S61" s="20">
        <f t="shared" si="9"/>
        <v>0</v>
      </c>
      <c r="T61" s="20">
        <f t="shared" si="10"/>
        <v>0</v>
      </c>
      <c r="U61" s="20">
        <f t="shared" si="11"/>
        <v>0</v>
      </c>
      <c r="V61" s="20">
        <f t="shared" si="12"/>
        <v>0</v>
      </c>
      <c r="W61" s="20">
        <f t="shared" si="13"/>
        <v>0</v>
      </c>
      <c r="X61" s="20">
        <f t="shared" si="14"/>
        <v>0</v>
      </c>
      <c r="Y61" s="20">
        <f t="shared" si="15"/>
        <v>0</v>
      </c>
      <c r="Z61" s="20">
        <f t="shared" si="16"/>
        <v>0</v>
      </c>
      <c r="AA61" s="20">
        <f t="shared" si="17"/>
        <v>0</v>
      </c>
      <c r="AB61" s="20">
        <f t="shared" si="18"/>
        <v>0</v>
      </c>
      <c r="AC61" s="20">
        <f t="shared" si="19"/>
        <v>0</v>
      </c>
      <c r="AD61" s="20">
        <f t="shared" si="20"/>
        <v>0</v>
      </c>
    </row>
    <row r="62" spans="1:30" x14ac:dyDescent="0.35">
      <c r="A62" s="90"/>
      <c r="B62" s="25">
        <v>0</v>
      </c>
      <c r="C62" s="25">
        <v>2</v>
      </c>
      <c r="D62" s="25">
        <v>2</v>
      </c>
      <c r="E62" s="25">
        <v>0</v>
      </c>
      <c r="F62" s="26">
        <v>70</v>
      </c>
      <c r="G62" s="26">
        <v>145</v>
      </c>
      <c r="H62" s="26">
        <v>235</v>
      </c>
      <c r="I62" s="26">
        <v>104.9</v>
      </c>
      <c r="J62" s="27">
        <v>18</v>
      </c>
      <c r="K62" s="27">
        <v>16.8</v>
      </c>
      <c r="L62" s="27">
        <v>17.100000000000001</v>
      </c>
      <c r="N62" s="18">
        <f t="shared" si="4"/>
        <v>0</v>
      </c>
      <c r="O62" s="18" t="str">
        <f t="shared" si="24"/>
        <v>T5 - 0 2 2 0</v>
      </c>
      <c r="P62" s="20">
        <f t="shared" si="6"/>
        <v>0</v>
      </c>
      <c r="Q62" s="20">
        <f t="shared" si="7"/>
        <v>0</v>
      </c>
      <c r="R62" s="20">
        <f t="shared" si="8"/>
        <v>0</v>
      </c>
      <c r="S62" s="20">
        <f t="shared" si="9"/>
        <v>0</v>
      </c>
      <c r="T62" s="20">
        <f t="shared" si="10"/>
        <v>0</v>
      </c>
      <c r="U62" s="20">
        <f t="shared" si="11"/>
        <v>0</v>
      </c>
      <c r="V62" s="20">
        <f t="shared" si="12"/>
        <v>0</v>
      </c>
      <c r="W62" s="20">
        <f t="shared" si="13"/>
        <v>0</v>
      </c>
      <c r="X62" s="20">
        <f t="shared" si="14"/>
        <v>0</v>
      </c>
      <c r="Y62" s="20">
        <f t="shared" si="15"/>
        <v>0</v>
      </c>
      <c r="Z62" s="20">
        <f t="shared" si="16"/>
        <v>0</v>
      </c>
      <c r="AA62" s="20">
        <f t="shared" si="17"/>
        <v>0</v>
      </c>
      <c r="AB62" s="20">
        <f t="shared" si="18"/>
        <v>0</v>
      </c>
      <c r="AC62" s="20">
        <f t="shared" si="19"/>
        <v>0</v>
      </c>
      <c r="AD62" s="20">
        <f t="shared" si="20"/>
        <v>0</v>
      </c>
    </row>
    <row r="63" spans="1:30" x14ac:dyDescent="0.35">
      <c r="A63" s="90"/>
      <c r="B63" s="25">
        <v>0</v>
      </c>
      <c r="C63" s="25">
        <v>2</v>
      </c>
      <c r="D63" s="25">
        <v>2</v>
      </c>
      <c r="E63" s="25">
        <v>1</v>
      </c>
      <c r="F63" s="26">
        <v>75</v>
      </c>
      <c r="G63" s="26">
        <v>150</v>
      </c>
      <c r="H63" s="26">
        <v>240</v>
      </c>
      <c r="I63" s="26">
        <v>109.9</v>
      </c>
      <c r="J63" s="27">
        <v>18.399999999999999</v>
      </c>
      <c r="K63" s="28" t="s">
        <v>36</v>
      </c>
      <c r="L63" s="27">
        <v>17.899999999999999</v>
      </c>
      <c r="N63" s="18">
        <f t="shared" si="4"/>
        <v>0</v>
      </c>
      <c r="O63" s="18" t="str">
        <f t="shared" si="24"/>
        <v>T5 - 0 2 2 1</v>
      </c>
      <c r="P63" s="20">
        <f t="shared" si="6"/>
        <v>0</v>
      </c>
      <c r="Q63" s="20">
        <f t="shared" si="7"/>
        <v>0</v>
      </c>
      <c r="R63" s="20">
        <f t="shared" si="8"/>
        <v>0</v>
      </c>
      <c r="S63" s="20">
        <f t="shared" si="9"/>
        <v>0</v>
      </c>
      <c r="T63" s="20">
        <f t="shared" si="10"/>
        <v>0</v>
      </c>
      <c r="U63" s="20">
        <f t="shared" si="11"/>
        <v>0</v>
      </c>
      <c r="V63" s="20">
        <f t="shared" si="12"/>
        <v>0</v>
      </c>
      <c r="W63" s="20">
        <f t="shared" si="13"/>
        <v>0</v>
      </c>
      <c r="X63" s="20">
        <f t="shared" si="14"/>
        <v>0</v>
      </c>
      <c r="Y63" s="20">
        <f t="shared" si="15"/>
        <v>0</v>
      </c>
      <c r="Z63" s="20">
        <f t="shared" si="16"/>
        <v>0</v>
      </c>
      <c r="AA63" s="20">
        <f t="shared" si="17"/>
        <v>0</v>
      </c>
      <c r="AB63" s="20">
        <f t="shared" si="18"/>
        <v>0</v>
      </c>
      <c r="AC63" s="20">
        <f t="shared" si="19"/>
        <v>0</v>
      </c>
      <c r="AD63" s="20">
        <f t="shared" si="20"/>
        <v>0</v>
      </c>
    </row>
    <row r="64" spans="1:30" x14ac:dyDescent="0.35">
      <c r="A64" s="90"/>
      <c r="B64" s="25">
        <v>0</v>
      </c>
      <c r="C64" s="25">
        <v>2</v>
      </c>
      <c r="D64" s="25">
        <v>3</v>
      </c>
      <c r="E64" s="25">
        <v>0</v>
      </c>
      <c r="F64" s="26">
        <v>75</v>
      </c>
      <c r="G64" s="26">
        <v>150</v>
      </c>
      <c r="H64" s="26">
        <v>240</v>
      </c>
      <c r="I64" s="26">
        <v>110.5</v>
      </c>
      <c r="J64" s="27">
        <v>18.5</v>
      </c>
      <c r="K64" s="28" t="s">
        <v>36</v>
      </c>
      <c r="L64" s="27">
        <v>18</v>
      </c>
      <c r="M64" s="19"/>
      <c r="N64" s="18">
        <f t="shared" si="4"/>
        <v>0</v>
      </c>
      <c r="O64" s="18" t="str">
        <f t="shared" si="24"/>
        <v>T5 - 0 2 3 0</v>
      </c>
      <c r="P64" s="20">
        <f t="shared" si="6"/>
        <v>0</v>
      </c>
      <c r="Q64" s="20">
        <f t="shared" si="7"/>
        <v>0</v>
      </c>
      <c r="R64" s="20">
        <f t="shared" si="8"/>
        <v>0</v>
      </c>
      <c r="S64" s="20">
        <f t="shared" si="9"/>
        <v>0</v>
      </c>
      <c r="T64" s="20">
        <f t="shared" si="10"/>
        <v>0</v>
      </c>
      <c r="U64" s="20">
        <f t="shared" si="11"/>
        <v>0</v>
      </c>
      <c r="V64" s="20">
        <f t="shared" si="12"/>
        <v>0</v>
      </c>
      <c r="W64" s="20">
        <f t="shared" si="13"/>
        <v>0</v>
      </c>
      <c r="X64" s="20">
        <f t="shared" si="14"/>
        <v>0</v>
      </c>
      <c r="Y64" s="20">
        <f t="shared" si="15"/>
        <v>0</v>
      </c>
      <c r="Z64" s="20">
        <f t="shared" si="16"/>
        <v>0</v>
      </c>
      <c r="AA64" s="20">
        <f t="shared" si="17"/>
        <v>0</v>
      </c>
      <c r="AB64" s="20">
        <f t="shared" si="18"/>
        <v>0</v>
      </c>
      <c r="AC64" s="20">
        <f t="shared" si="19"/>
        <v>0</v>
      </c>
      <c r="AD64" s="20">
        <f t="shared" si="20"/>
        <v>0</v>
      </c>
    </row>
    <row r="65" spans="1:30" x14ac:dyDescent="0.35">
      <c r="A65" s="90"/>
      <c r="B65" s="25">
        <v>0</v>
      </c>
      <c r="C65" s="25">
        <v>2</v>
      </c>
      <c r="D65" s="25">
        <v>3</v>
      </c>
      <c r="E65" s="25">
        <v>1</v>
      </c>
      <c r="F65" s="26">
        <v>80</v>
      </c>
      <c r="G65" s="26">
        <v>155</v>
      </c>
      <c r="H65" s="26">
        <v>245</v>
      </c>
      <c r="I65" s="26">
        <v>115.5</v>
      </c>
      <c r="J65" s="53"/>
      <c r="K65" s="28" t="s">
        <v>36</v>
      </c>
      <c r="L65" s="27">
        <v>19</v>
      </c>
      <c r="M65" s="19"/>
      <c r="N65" s="18">
        <f t="shared" si="4"/>
        <v>0</v>
      </c>
      <c r="O65" s="18" t="str">
        <f t="shared" si="24"/>
        <v>T5 - 0 2 3 1</v>
      </c>
      <c r="P65" s="20">
        <f t="shared" si="6"/>
        <v>0</v>
      </c>
      <c r="Q65" s="20">
        <f t="shared" si="7"/>
        <v>0</v>
      </c>
      <c r="R65" s="20">
        <f t="shared" si="8"/>
        <v>0</v>
      </c>
      <c r="S65" s="20">
        <f t="shared" si="9"/>
        <v>0</v>
      </c>
      <c r="T65" s="20">
        <f t="shared" si="10"/>
        <v>0</v>
      </c>
      <c r="U65" s="20">
        <f t="shared" si="11"/>
        <v>0</v>
      </c>
      <c r="V65" s="20">
        <f t="shared" si="12"/>
        <v>0</v>
      </c>
      <c r="W65" s="20">
        <f t="shared" si="13"/>
        <v>0</v>
      </c>
      <c r="X65" s="20">
        <f t="shared" si="14"/>
        <v>0</v>
      </c>
      <c r="Y65" s="20">
        <f t="shared" si="15"/>
        <v>0</v>
      </c>
      <c r="Z65" s="20">
        <f t="shared" si="16"/>
        <v>0</v>
      </c>
      <c r="AA65" s="20">
        <f t="shared" si="17"/>
        <v>0</v>
      </c>
      <c r="AB65" s="20">
        <f t="shared" si="18"/>
        <v>0</v>
      </c>
      <c r="AC65" s="20">
        <f t="shared" si="19"/>
        <v>0</v>
      </c>
      <c r="AD65" s="20">
        <f t="shared" si="20"/>
        <v>0</v>
      </c>
    </row>
    <row r="66" spans="1:30" x14ac:dyDescent="0.35">
      <c r="A66" s="90"/>
      <c r="B66" s="25">
        <v>0</v>
      </c>
      <c r="C66" s="25">
        <v>3</v>
      </c>
      <c r="D66" s="25">
        <v>3</v>
      </c>
      <c r="E66" s="25">
        <v>0</v>
      </c>
      <c r="F66" s="26">
        <v>95</v>
      </c>
      <c r="G66" s="26">
        <v>170</v>
      </c>
      <c r="H66" s="26">
        <v>260</v>
      </c>
      <c r="I66" s="26">
        <v>133</v>
      </c>
      <c r="J66" s="53"/>
      <c r="K66" s="28" t="s">
        <v>36</v>
      </c>
      <c r="L66" s="27">
        <v>20.7</v>
      </c>
      <c r="M66" s="19"/>
      <c r="N66" s="18">
        <f t="shared" si="4"/>
        <v>0</v>
      </c>
      <c r="O66" s="18" t="str">
        <f t="shared" si="24"/>
        <v>T5 - 0 3 3 0</v>
      </c>
      <c r="P66" s="20">
        <f t="shared" si="6"/>
        <v>0</v>
      </c>
      <c r="Q66" s="20">
        <f t="shared" si="7"/>
        <v>0</v>
      </c>
      <c r="R66" s="20">
        <f t="shared" si="8"/>
        <v>0</v>
      </c>
      <c r="S66" s="20">
        <f t="shared" si="9"/>
        <v>0</v>
      </c>
      <c r="T66" s="20">
        <f t="shared" si="10"/>
        <v>0</v>
      </c>
      <c r="U66" s="20">
        <f t="shared" si="11"/>
        <v>0</v>
      </c>
      <c r="V66" s="20">
        <f t="shared" si="12"/>
        <v>0</v>
      </c>
      <c r="W66" s="20">
        <f t="shared" si="13"/>
        <v>0</v>
      </c>
      <c r="X66" s="20">
        <f t="shared" si="14"/>
        <v>0</v>
      </c>
      <c r="Y66" s="20">
        <f t="shared" si="15"/>
        <v>0</v>
      </c>
      <c r="Z66" s="20">
        <f t="shared" si="16"/>
        <v>0</v>
      </c>
      <c r="AA66" s="20">
        <f t="shared" si="17"/>
        <v>0</v>
      </c>
      <c r="AB66" s="20">
        <f t="shared" si="18"/>
        <v>0</v>
      </c>
      <c r="AC66" s="20">
        <f t="shared" si="19"/>
        <v>0</v>
      </c>
      <c r="AD66" s="20">
        <f t="shared" si="20"/>
        <v>0</v>
      </c>
    </row>
    <row r="67" spans="1:30" x14ac:dyDescent="0.35">
      <c r="A67" s="91"/>
      <c r="B67" s="25">
        <v>0</v>
      </c>
      <c r="C67" s="25">
        <v>3</v>
      </c>
      <c r="D67" s="25">
        <v>3</v>
      </c>
      <c r="E67" s="25">
        <v>1</v>
      </c>
      <c r="F67" s="26">
        <v>100</v>
      </c>
      <c r="G67" s="26">
        <v>175</v>
      </c>
      <c r="H67" s="26">
        <v>265</v>
      </c>
      <c r="I67" s="26">
        <v>138</v>
      </c>
      <c r="J67" s="53"/>
      <c r="K67" s="53"/>
      <c r="L67" s="53"/>
      <c r="M67" s="19"/>
      <c r="N67" s="18">
        <f t="shared" si="4"/>
        <v>0</v>
      </c>
      <c r="O67" s="18" t="str">
        <f t="shared" si="24"/>
        <v>T5 - 0 3 3 1</v>
      </c>
      <c r="P67" s="20">
        <f t="shared" si="6"/>
        <v>0</v>
      </c>
      <c r="Q67" s="20">
        <f t="shared" si="7"/>
        <v>0</v>
      </c>
      <c r="R67" s="20">
        <f t="shared" si="8"/>
        <v>0</v>
      </c>
      <c r="S67" s="20">
        <f t="shared" si="9"/>
        <v>0</v>
      </c>
      <c r="T67" s="20">
        <f t="shared" si="10"/>
        <v>0</v>
      </c>
      <c r="U67" s="20">
        <f t="shared" si="11"/>
        <v>0</v>
      </c>
      <c r="V67" s="20">
        <f t="shared" si="12"/>
        <v>0</v>
      </c>
      <c r="W67" s="20">
        <f t="shared" si="13"/>
        <v>0</v>
      </c>
      <c r="X67" s="20">
        <f t="shared" si="14"/>
        <v>0</v>
      </c>
      <c r="Y67" s="20">
        <f t="shared" si="15"/>
        <v>0</v>
      </c>
      <c r="Z67" s="20">
        <f t="shared" si="16"/>
        <v>0</v>
      </c>
      <c r="AA67" s="20">
        <f t="shared" si="17"/>
        <v>0</v>
      </c>
      <c r="AB67" s="20">
        <f t="shared" si="18"/>
        <v>0</v>
      </c>
      <c r="AC67" s="20">
        <f t="shared" si="19"/>
        <v>0</v>
      </c>
      <c r="AD67" s="20">
        <f t="shared" si="20"/>
        <v>0</v>
      </c>
    </row>
    <row r="68" spans="1:30" x14ac:dyDescent="0.35">
      <c r="A68" s="74" t="s">
        <v>39</v>
      </c>
      <c r="B68" s="29">
        <v>1</v>
      </c>
      <c r="C68" s="29">
        <v>1</v>
      </c>
      <c r="D68" s="29">
        <v>1</v>
      </c>
      <c r="E68" s="29">
        <v>0</v>
      </c>
      <c r="F68" s="30">
        <v>80</v>
      </c>
      <c r="G68" s="30">
        <v>150</v>
      </c>
      <c r="H68" s="30">
        <v>240</v>
      </c>
      <c r="I68" s="30">
        <v>112.1</v>
      </c>
      <c r="J68" s="31">
        <v>18.600000000000001</v>
      </c>
      <c r="K68" s="32" t="s">
        <v>36</v>
      </c>
      <c r="L68" s="31">
        <v>18.399999999999999</v>
      </c>
      <c r="N68" s="18">
        <f t="shared" si="4"/>
        <v>0</v>
      </c>
      <c r="O68" s="18" t="str">
        <f>CONCATENATE("T6 - ",B68," ",C68," ",D68," ",E68)</f>
        <v>T6 - 1 1 1 0</v>
      </c>
      <c r="P68" s="20">
        <f t="shared" si="6"/>
        <v>0</v>
      </c>
      <c r="Q68" s="20">
        <f t="shared" si="7"/>
        <v>0</v>
      </c>
      <c r="R68" s="20">
        <f t="shared" si="8"/>
        <v>0</v>
      </c>
      <c r="S68" s="20">
        <f t="shared" si="9"/>
        <v>0</v>
      </c>
      <c r="T68" s="20">
        <f t="shared" si="10"/>
        <v>0</v>
      </c>
      <c r="U68" s="20">
        <f t="shared" si="11"/>
        <v>0</v>
      </c>
      <c r="V68" s="20">
        <f t="shared" si="12"/>
        <v>0</v>
      </c>
      <c r="W68" s="20">
        <f t="shared" si="13"/>
        <v>0</v>
      </c>
      <c r="X68" s="20">
        <f t="shared" si="14"/>
        <v>0</v>
      </c>
      <c r="Y68" s="20">
        <f t="shared" si="15"/>
        <v>0</v>
      </c>
      <c r="Z68" s="20">
        <f t="shared" si="16"/>
        <v>0</v>
      </c>
      <c r="AA68" s="20">
        <f t="shared" si="17"/>
        <v>0</v>
      </c>
      <c r="AB68" s="20">
        <f t="shared" si="18"/>
        <v>0</v>
      </c>
      <c r="AC68" s="20">
        <f t="shared" si="19"/>
        <v>0</v>
      </c>
      <c r="AD68" s="20">
        <f t="shared" si="20"/>
        <v>0</v>
      </c>
    </row>
    <row r="69" spans="1:30" x14ac:dyDescent="0.35">
      <c r="A69" s="75"/>
      <c r="B69" s="29">
        <v>1</v>
      </c>
      <c r="C69" s="29">
        <v>1</v>
      </c>
      <c r="D69" s="29">
        <v>1</v>
      </c>
      <c r="E69" s="29">
        <v>1</v>
      </c>
      <c r="F69" s="30">
        <v>85</v>
      </c>
      <c r="G69" s="30">
        <v>155</v>
      </c>
      <c r="H69" s="30">
        <v>245</v>
      </c>
      <c r="I69" s="30">
        <v>117.1</v>
      </c>
      <c r="J69" s="51"/>
      <c r="K69" s="32" t="s">
        <v>36</v>
      </c>
      <c r="L69" s="31">
        <v>19.399999999999999</v>
      </c>
      <c r="N69" s="18">
        <f t="shared" ref="N69:N115" si="25">IF($O$2=O69,1,0)</f>
        <v>0</v>
      </c>
      <c r="O69" s="18" t="str">
        <f t="shared" ref="O69:O91" si="26">CONCATENATE("T6 - ",B69," ",C69," ",D69," ",E69)</f>
        <v>T6 - 1 1 1 1</v>
      </c>
      <c r="P69" s="20">
        <f t="shared" ref="P69:P115" si="27">IF(AND($P$3=$O$3,N69=1),F69,0)</f>
        <v>0</v>
      </c>
      <c r="Q69" s="20">
        <f t="shared" ref="Q69:Q115" si="28">IF(AND($Q$3=$O$3,N69=1),F69,0)</f>
        <v>0</v>
      </c>
      <c r="R69" s="20">
        <f t="shared" ref="R69:R115" si="29">IF(AND($R$3=$O$3,N69=1),F69,0)</f>
        <v>0</v>
      </c>
      <c r="S69" s="20">
        <f t="shared" ref="S69:S115" si="30">IF(AND($S$3=$O$3,N69=1),G69,0)</f>
        <v>0</v>
      </c>
      <c r="T69" s="20">
        <f t="shared" ref="T69:T115" si="31">IF(AND($T$3=$O$3,N69=1),G69,0)</f>
        <v>0</v>
      </c>
      <c r="U69" s="20">
        <f t="shared" ref="U69:U115" si="32">IF(AND($U$3=$O$3,N69=1),G69,0)</f>
        <v>0</v>
      </c>
      <c r="V69" s="20">
        <f t="shared" ref="V69:V115" si="33">IF(AND($V$3=$O$3,N69=1),H69,0)</f>
        <v>0</v>
      </c>
      <c r="W69" s="20">
        <f t="shared" ref="W69:W115" si="34">IF(AND($W$3=$O$3,N69=1),H69,0)</f>
        <v>0</v>
      </c>
      <c r="X69" s="20">
        <f t="shared" ref="X69:X115" si="35">IF(AND($X$3=$O$3,N69=1),H69,0)</f>
        <v>0</v>
      </c>
      <c r="Y69" s="20">
        <f t="shared" ref="Y69:Y115" si="36">IF(AND($Y$3=$O$3,N69=1),I69,0)</f>
        <v>0</v>
      </c>
      <c r="Z69" s="20">
        <f t="shared" ref="Z69:Z115" si="37">IF(AND($Z$3=$O$3,N69=1),I69,0)</f>
        <v>0</v>
      </c>
      <c r="AA69" s="20">
        <f t="shared" ref="AA69:AA115" si="38">IF(AND($AA$3=$O$3,N69=1),I69,0)</f>
        <v>0</v>
      </c>
      <c r="AB69" s="20">
        <f t="shared" ref="AB69:AB115" si="39">IF(AND($AB$3=$O$3,N69=1),J69,0)</f>
        <v>0</v>
      </c>
      <c r="AC69" s="20">
        <f t="shared" ref="AC69:AC115" si="40">IF(AND($AC$3=$O$3,N69=1),K69,0)</f>
        <v>0</v>
      </c>
      <c r="AD69" s="20">
        <f t="shared" ref="AD69:AD115" si="41">IF(AND($AD$3=$O$3,N69=1),L69,0)</f>
        <v>0</v>
      </c>
    </row>
    <row r="70" spans="1:30" x14ac:dyDescent="0.35">
      <c r="A70" s="75"/>
      <c r="B70" s="29">
        <v>1</v>
      </c>
      <c r="C70" s="29">
        <v>1</v>
      </c>
      <c r="D70" s="29">
        <v>2</v>
      </c>
      <c r="E70" s="29">
        <v>0</v>
      </c>
      <c r="F70" s="30">
        <v>85</v>
      </c>
      <c r="G70" s="30">
        <v>155</v>
      </c>
      <c r="H70" s="30">
        <v>245</v>
      </c>
      <c r="I70" s="30">
        <v>117.7</v>
      </c>
      <c r="J70" s="51"/>
      <c r="K70" s="32" t="s">
        <v>36</v>
      </c>
      <c r="L70" s="31">
        <v>19.5</v>
      </c>
      <c r="N70" s="18">
        <f t="shared" si="25"/>
        <v>0</v>
      </c>
      <c r="O70" s="18" t="str">
        <f t="shared" si="26"/>
        <v>T6 - 1 1 2 0</v>
      </c>
      <c r="P70" s="20">
        <f t="shared" si="27"/>
        <v>0</v>
      </c>
      <c r="Q70" s="20">
        <f t="shared" si="28"/>
        <v>0</v>
      </c>
      <c r="R70" s="20">
        <f t="shared" si="29"/>
        <v>0</v>
      </c>
      <c r="S70" s="20">
        <f t="shared" si="30"/>
        <v>0</v>
      </c>
      <c r="T70" s="20">
        <f t="shared" si="31"/>
        <v>0</v>
      </c>
      <c r="U70" s="20">
        <f t="shared" si="32"/>
        <v>0</v>
      </c>
      <c r="V70" s="20">
        <f t="shared" si="33"/>
        <v>0</v>
      </c>
      <c r="W70" s="20">
        <f t="shared" si="34"/>
        <v>0</v>
      </c>
      <c r="X70" s="20">
        <f t="shared" si="35"/>
        <v>0</v>
      </c>
      <c r="Y70" s="20">
        <f t="shared" si="36"/>
        <v>0</v>
      </c>
      <c r="Z70" s="20">
        <f t="shared" si="37"/>
        <v>0</v>
      </c>
      <c r="AA70" s="20">
        <f t="shared" si="38"/>
        <v>0</v>
      </c>
      <c r="AB70" s="20">
        <f t="shared" si="39"/>
        <v>0</v>
      </c>
      <c r="AC70" s="20">
        <f t="shared" si="40"/>
        <v>0</v>
      </c>
      <c r="AD70" s="20">
        <f t="shared" si="41"/>
        <v>0</v>
      </c>
    </row>
    <row r="71" spans="1:30" x14ac:dyDescent="0.35">
      <c r="A71" s="75"/>
      <c r="B71" s="29">
        <v>1</v>
      </c>
      <c r="C71" s="29">
        <v>1</v>
      </c>
      <c r="D71" s="29">
        <v>2</v>
      </c>
      <c r="E71" s="29">
        <v>1</v>
      </c>
      <c r="F71" s="30">
        <v>90</v>
      </c>
      <c r="G71" s="30">
        <v>160</v>
      </c>
      <c r="H71" s="30">
        <v>250</v>
      </c>
      <c r="I71" s="30">
        <v>122.7</v>
      </c>
      <c r="J71" s="51"/>
      <c r="K71" s="32" t="s">
        <v>36</v>
      </c>
      <c r="L71" s="31">
        <v>19.899999999999999</v>
      </c>
      <c r="N71" s="18">
        <f t="shared" si="25"/>
        <v>0</v>
      </c>
      <c r="O71" s="18" t="str">
        <f t="shared" si="26"/>
        <v>T6 - 1 1 2 1</v>
      </c>
      <c r="P71" s="20">
        <f t="shared" si="27"/>
        <v>0</v>
      </c>
      <c r="Q71" s="20">
        <f t="shared" si="28"/>
        <v>0</v>
      </c>
      <c r="R71" s="20">
        <f t="shared" si="29"/>
        <v>0</v>
      </c>
      <c r="S71" s="20">
        <f t="shared" si="30"/>
        <v>0</v>
      </c>
      <c r="T71" s="20">
        <f t="shared" si="31"/>
        <v>0</v>
      </c>
      <c r="U71" s="20">
        <f t="shared" si="32"/>
        <v>0</v>
      </c>
      <c r="V71" s="20">
        <f t="shared" si="33"/>
        <v>0</v>
      </c>
      <c r="W71" s="20">
        <f t="shared" si="34"/>
        <v>0</v>
      </c>
      <c r="X71" s="20">
        <f t="shared" si="35"/>
        <v>0</v>
      </c>
      <c r="Y71" s="20">
        <f t="shared" si="36"/>
        <v>0</v>
      </c>
      <c r="Z71" s="20">
        <f t="shared" si="37"/>
        <v>0</v>
      </c>
      <c r="AA71" s="20">
        <f t="shared" si="38"/>
        <v>0</v>
      </c>
      <c r="AB71" s="20">
        <f t="shared" si="39"/>
        <v>0</v>
      </c>
      <c r="AC71" s="20">
        <f t="shared" si="40"/>
        <v>0</v>
      </c>
      <c r="AD71" s="20">
        <f t="shared" si="41"/>
        <v>0</v>
      </c>
    </row>
    <row r="72" spans="1:30" x14ac:dyDescent="0.35">
      <c r="A72" s="75"/>
      <c r="B72" s="29">
        <v>2</v>
      </c>
      <c r="C72" s="29">
        <v>1</v>
      </c>
      <c r="D72" s="29">
        <v>1</v>
      </c>
      <c r="E72" s="29">
        <v>0</v>
      </c>
      <c r="F72" s="30">
        <v>95</v>
      </c>
      <c r="G72" s="30">
        <v>165</v>
      </c>
      <c r="H72" s="30">
        <v>255</v>
      </c>
      <c r="I72" s="30">
        <v>127.6</v>
      </c>
      <c r="J72" s="51"/>
      <c r="K72" s="32" t="s">
        <v>36</v>
      </c>
      <c r="L72" s="31">
        <v>20</v>
      </c>
      <c r="N72" s="18">
        <f t="shared" si="25"/>
        <v>0</v>
      </c>
      <c r="O72" s="18" t="str">
        <f t="shared" si="26"/>
        <v>T6 - 2 1 1 0</v>
      </c>
      <c r="P72" s="20">
        <f t="shared" si="27"/>
        <v>0</v>
      </c>
      <c r="Q72" s="20">
        <f t="shared" si="28"/>
        <v>0</v>
      </c>
      <c r="R72" s="20">
        <f t="shared" si="29"/>
        <v>0</v>
      </c>
      <c r="S72" s="20">
        <f t="shared" si="30"/>
        <v>0</v>
      </c>
      <c r="T72" s="20">
        <f t="shared" si="31"/>
        <v>0</v>
      </c>
      <c r="U72" s="20">
        <f t="shared" si="32"/>
        <v>0</v>
      </c>
      <c r="V72" s="20">
        <f t="shared" si="33"/>
        <v>0</v>
      </c>
      <c r="W72" s="20">
        <f t="shared" si="34"/>
        <v>0</v>
      </c>
      <c r="X72" s="20">
        <f t="shared" si="35"/>
        <v>0</v>
      </c>
      <c r="Y72" s="20">
        <f t="shared" si="36"/>
        <v>0</v>
      </c>
      <c r="Z72" s="20">
        <f t="shared" si="37"/>
        <v>0</v>
      </c>
      <c r="AA72" s="20">
        <f t="shared" si="38"/>
        <v>0</v>
      </c>
      <c r="AB72" s="20">
        <f t="shared" si="39"/>
        <v>0</v>
      </c>
      <c r="AC72" s="20">
        <f t="shared" si="40"/>
        <v>0</v>
      </c>
      <c r="AD72" s="20">
        <f t="shared" si="41"/>
        <v>0</v>
      </c>
    </row>
    <row r="73" spans="1:30" x14ac:dyDescent="0.35">
      <c r="A73" s="75"/>
      <c r="B73" s="29">
        <v>2</v>
      </c>
      <c r="C73" s="29">
        <v>1</v>
      </c>
      <c r="D73" s="29">
        <v>1</v>
      </c>
      <c r="E73" s="29">
        <v>1</v>
      </c>
      <c r="F73" s="30">
        <v>100</v>
      </c>
      <c r="G73" s="30">
        <v>170</v>
      </c>
      <c r="H73" s="30">
        <v>260</v>
      </c>
      <c r="I73" s="30">
        <v>132.6</v>
      </c>
      <c r="J73" s="51"/>
      <c r="K73" s="32" t="s">
        <v>36</v>
      </c>
      <c r="L73" s="31">
        <v>20.6</v>
      </c>
      <c r="N73" s="18">
        <f t="shared" si="25"/>
        <v>0</v>
      </c>
      <c r="O73" s="18" t="str">
        <f t="shared" si="26"/>
        <v>T6 - 2 1 1 1</v>
      </c>
      <c r="P73" s="20">
        <f t="shared" si="27"/>
        <v>0</v>
      </c>
      <c r="Q73" s="20">
        <f t="shared" si="28"/>
        <v>0</v>
      </c>
      <c r="R73" s="20">
        <f t="shared" si="29"/>
        <v>0</v>
      </c>
      <c r="S73" s="20">
        <f t="shared" si="30"/>
        <v>0</v>
      </c>
      <c r="T73" s="20">
        <f t="shared" si="31"/>
        <v>0</v>
      </c>
      <c r="U73" s="20">
        <f t="shared" si="32"/>
        <v>0</v>
      </c>
      <c r="V73" s="20">
        <f t="shared" si="33"/>
        <v>0</v>
      </c>
      <c r="W73" s="20">
        <f t="shared" si="34"/>
        <v>0</v>
      </c>
      <c r="X73" s="20">
        <f t="shared" si="35"/>
        <v>0</v>
      </c>
      <c r="Y73" s="20">
        <f t="shared" si="36"/>
        <v>0</v>
      </c>
      <c r="Z73" s="20">
        <f t="shared" si="37"/>
        <v>0</v>
      </c>
      <c r="AA73" s="20">
        <f t="shared" si="38"/>
        <v>0</v>
      </c>
      <c r="AB73" s="20">
        <f t="shared" si="39"/>
        <v>0</v>
      </c>
      <c r="AC73" s="20">
        <f t="shared" si="40"/>
        <v>0</v>
      </c>
      <c r="AD73" s="20">
        <f t="shared" si="41"/>
        <v>0</v>
      </c>
    </row>
    <row r="74" spans="1:30" x14ac:dyDescent="0.35">
      <c r="A74" s="75"/>
      <c r="B74" s="29">
        <v>2</v>
      </c>
      <c r="C74" s="29">
        <v>0</v>
      </c>
      <c r="D74" s="29">
        <v>0</v>
      </c>
      <c r="E74" s="29">
        <v>0</v>
      </c>
      <c r="F74" s="30">
        <v>85</v>
      </c>
      <c r="G74" s="30">
        <v>135</v>
      </c>
      <c r="H74" s="30">
        <v>225</v>
      </c>
      <c r="I74" s="30">
        <v>112.6</v>
      </c>
      <c r="J74" s="31">
        <v>18.5</v>
      </c>
      <c r="K74" s="31">
        <v>17.8</v>
      </c>
      <c r="L74" s="31">
        <v>18.399999999999999</v>
      </c>
      <c r="N74" s="18">
        <f t="shared" si="25"/>
        <v>0</v>
      </c>
      <c r="O74" s="18" t="str">
        <f t="shared" si="26"/>
        <v>T6 - 2 0 0 0</v>
      </c>
      <c r="P74" s="20">
        <f t="shared" si="27"/>
        <v>0</v>
      </c>
      <c r="Q74" s="20">
        <f t="shared" si="28"/>
        <v>0</v>
      </c>
      <c r="R74" s="20">
        <f t="shared" si="29"/>
        <v>0</v>
      </c>
      <c r="S74" s="20">
        <f t="shared" si="30"/>
        <v>0</v>
      </c>
      <c r="T74" s="20">
        <f t="shared" si="31"/>
        <v>0</v>
      </c>
      <c r="U74" s="20">
        <f t="shared" si="32"/>
        <v>0</v>
      </c>
      <c r="V74" s="20">
        <f t="shared" si="33"/>
        <v>0</v>
      </c>
      <c r="W74" s="20">
        <f t="shared" si="34"/>
        <v>0</v>
      </c>
      <c r="X74" s="20">
        <f t="shared" si="35"/>
        <v>0</v>
      </c>
      <c r="Y74" s="20">
        <f t="shared" si="36"/>
        <v>0</v>
      </c>
      <c r="Z74" s="20">
        <f t="shared" si="37"/>
        <v>0</v>
      </c>
      <c r="AA74" s="20">
        <f t="shared" si="38"/>
        <v>0</v>
      </c>
      <c r="AB74" s="20">
        <f t="shared" si="39"/>
        <v>0</v>
      </c>
      <c r="AC74" s="20">
        <f t="shared" si="40"/>
        <v>0</v>
      </c>
      <c r="AD74" s="20">
        <f t="shared" si="41"/>
        <v>0</v>
      </c>
    </row>
    <row r="75" spans="1:30" x14ac:dyDescent="0.35">
      <c r="A75" s="75"/>
      <c r="B75" s="29">
        <v>2</v>
      </c>
      <c r="C75" s="29">
        <v>0</v>
      </c>
      <c r="D75" s="29">
        <v>0</v>
      </c>
      <c r="E75" s="29">
        <v>1</v>
      </c>
      <c r="F75" s="30">
        <v>90</v>
      </c>
      <c r="G75" s="30">
        <v>140</v>
      </c>
      <c r="H75" s="30">
        <v>230</v>
      </c>
      <c r="I75" s="30">
        <v>117.6</v>
      </c>
      <c r="J75" s="31">
        <v>18.8</v>
      </c>
      <c r="K75" s="31">
        <v>18</v>
      </c>
      <c r="L75" s="31">
        <v>19.3</v>
      </c>
      <c r="N75" s="18">
        <f t="shared" si="25"/>
        <v>0</v>
      </c>
      <c r="O75" s="18" t="str">
        <f t="shared" si="26"/>
        <v>T6 - 2 0 0 1</v>
      </c>
      <c r="P75" s="20">
        <f t="shared" si="27"/>
        <v>0</v>
      </c>
      <c r="Q75" s="20">
        <f t="shared" si="28"/>
        <v>0</v>
      </c>
      <c r="R75" s="20">
        <f t="shared" si="29"/>
        <v>0</v>
      </c>
      <c r="S75" s="20">
        <f t="shared" si="30"/>
        <v>0</v>
      </c>
      <c r="T75" s="20">
        <f t="shared" si="31"/>
        <v>0</v>
      </c>
      <c r="U75" s="20">
        <f t="shared" si="32"/>
        <v>0</v>
      </c>
      <c r="V75" s="20">
        <f t="shared" si="33"/>
        <v>0</v>
      </c>
      <c r="W75" s="20">
        <f t="shared" si="34"/>
        <v>0</v>
      </c>
      <c r="X75" s="20">
        <f t="shared" si="35"/>
        <v>0</v>
      </c>
      <c r="Y75" s="20">
        <f t="shared" si="36"/>
        <v>0</v>
      </c>
      <c r="Z75" s="20">
        <f t="shared" si="37"/>
        <v>0</v>
      </c>
      <c r="AA75" s="20">
        <f t="shared" si="38"/>
        <v>0</v>
      </c>
      <c r="AB75" s="20">
        <f t="shared" si="39"/>
        <v>0</v>
      </c>
      <c r="AC75" s="20">
        <f t="shared" si="40"/>
        <v>0</v>
      </c>
      <c r="AD75" s="20">
        <f t="shared" si="41"/>
        <v>0</v>
      </c>
    </row>
    <row r="76" spans="1:30" x14ac:dyDescent="0.35">
      <c r="A76" s="75"/>
      <c r="B76" s="29">
        <v>2</v>
      </c>
      <c r="C76" s="29">
        <v>0</v>
      </c>
      <c r="D76" s="29">
        <v>1</v>
      </c>
      <c r="E76" s="29">
        <v>0</v>
      </c>
      <c r="F76" s="30">
        <v>90</v>
      </c>
      <c r="G76" s="30">
        <v>150</v>
      </c>
      <c r="H76" s="30">
        <v>240</v>
      </c>
      <c r="I76" s="30">
        <v>118.2</v>
      </c>
      <c r="J76" s="31">
        <v>18.899999999999999</v>
      </c>
      <c r="K76" s="32" t="s">
        <v>36</v>
      </c>
      <c r="L76" s="31">
        <v>19.5</v>
      </c>
      <c r="N76" s="18">
        <f t="shared" si="25"/>
        <v>0</v>
      </c>
      <c r="O76" s="18" t="str">
        <f t="shared" si="26"/>
        <v>T6 - 2 0 1 0</v>
      </c>
      <c r="P76" s="20">
        <f t="shared" si="27"/>
        <v>0</v>
      </c>
      <c r="Q76" s="20">
        <f t="shared" si="28"/>
        <v>0</v>
      </c>
      <c r="R76" s="20">
        <f t="shared" si="29"/>
        <v>0</v>
      </c>
      <c r="S76" s="20">
        <f t="shared" si="30"/>
        <v>0</v>
      </c>
      <c r="T76" s="20">
        <f t="shared" si="31"/>
        <v>0</v>
      </c>
      <c r="U76" s="20">
        <f t="shared" si="32"/>
        <v>0</v>
      </c>
      <c r="V76" s="20">
        <f t="shared" si="33"/>
        <v>0</v>
      </c>
      <c r="W76" s="20">
        <f t="shared" si="34"/>
        <v>0</v>
      </c>
      <c r="X76" s="20">
        <f t="shared" si="35"/>
        <v>0</v>
      </c>
      <c r="Y76" s="20">
        <f t="shared" si="36"/>
        <v>0</v>
      </c>
      <c r="Z76" s="20">
        <f t="shared" si="37"/>
        <v>0</v>
      </c>
      <c r="AA76" s="20">
        <f t="shared" si="38"/>
        <v>0</v>
      </c>
      <c r="AB76" s="20">
        <f t="shared" si="39"/>
        <v>0</v>
      </c>
      <c r="AC76" s="20">
        <f t="shared" si="40"/>
        <v>0</v>
      </c>
      <c r="AD76" s="20">
        <f t="shared" si="41"/>
        <v>0</v>
      </c>
    </row>
    <row r="77" spans="1:30" x14ac:dyDescent="0.35">
      <c r="A77" s="75"/>
      <c r="B77" s="29">
        <v>2</v>
      </c>
      <c r="C77" s="29">
        <v>0</v>
      </c>
      <c r="D77" s="29">
        <v>1</v>
      </c>
      <c r="E77" s="29">
        <v>1</v>
      </c>
      <c r="F77" s="30">
        <v>95</v>
      </c>
      <c r="G77" s="30">
        <v>155</v>
      </c>
      <c r="H77" s="30">
        <v>245</v>
      </c>
      <c r="I77" s="30">
        <v>123.2</v>
      </c>
      <c r="J77" s="51"/>
      <c r="K77" s="32" t="s">
        <v>36</v>
      </c>
      <c r="L77" s="31">
        <v>19.8</v>
      </c>
      <c r="N77" s="18">
        <f t="shared" si="25"/>
        <v>0</v>
      </c>
      <c r="O77" s="18" t="str">
        <f t="shared" si="26"/>
        <v>T6 - 2 0 1 1</v>
      </c>
      <c r="P77" s="20">
        <f t="shared" si="27"/>
        <v>0</v>
      </c>
      <c r="Q77" s="20">
        <f t="shared" si="28"/>
        <v>0</v>
      </c>
      <c r="R77" s="20">
        <f t="shared" si="29"/>
        <v>0</v>
      </c>
      <c r="S77" s="20">
        <f t="shared" si="30"/>
        <v>0</v>
      </c>
      <c r="T77" s="20">
        <f t="shared" si="31"/>
        <v>0</v>
      </c>
      <c r="U77" s="20">
        <f t="shared" si="32"/>
        <v>0</v>
      </c>
      <c r="V77" s="20">
        <f t="shared" si="33"/>
        <v>0</v>
      </c>
      <c r="W77" s="20">
        <f t="shared" si="34"/>
        <v>0</v>
      </c>
      <c r="X77" s="20">
        <f t="shared" si="35"/>
        <v>0</v>
      </c>
      <c r="Y77" s="20">
        <f t="shared" si="36"/>
        <v>0</v>
      </c>
      <c r="Z77" s="20">
        <f t="shared" si="37"/>
        <v>0</v>
      </c>
      <c r="AA77" s="20">
        <f t="shared" si="38"/>
        <v>0</v>
      </c>
      <c r="AB77" s="20">
        <f t="shared" si="39"/>
        <v>0</v>
      </c>
      <c r="AC77" s="20">
        <f t="shared" si="40"/>
        <v>0</v>
      </c>
      <c r="AD77" s="20">
        <f t="shared" si="41"/>
        <v>0</v>
      </c>
    </row>
    <row r="78" spans="1:30" x14ac:dyDescent="0.35">
      <c r="A78" s="75"/>
      <c r="B78" s="29">
        <v>2</v>
      </c>
      <c r="C78" s="29">
        <v>1</v>
      </c>
      <c r="D78" s="29">
        <v>0</v>
      </c>
      <c r="E78" s="29">
        <v>0</v>
      </c>
      <c r="F78" s="30">
        <v>90</v>
      </c>
      <c r="G78" s="30">
        <v>140</v>
      </c>
      <c r="H78" s="30">
        <v>230</v>
      </c>
      <c r="I78" s="30">
        <v>118.1</v>
      </c>
      <c r="J78" s="31">
        <v>18.899999999999999</v>
      </c>
      <c r="K78" s="31">
        <v>18</v>
      </c>
      <c r="L78" s="31">
        <v>19.399999999999999</v>
      </c>
      <c r="N78" s="18">
        <f t="shared" si="25"/>
        <v>0</v>
      </c>
      <c r="O78" s="18" t="str">
        <f t="shared" si="26"/>
        <v>T6 - 2 1 0 0</v>
      </c>
      <c r="P78" s="20">
        <f t="shared" si="27"/>
        <v>0</v>
      </c>
      <c r="Q78" s="20">
        <f t="shared" si="28"/>
        <v>0</v>
      </c>
      <c r="R78" s="20">
        <f t="shared" si="29"/>
        <v>0</v>
      </c>
      <c r="S78" s="20">
        <f t="shared" si="30"/>
        <v>0</v>
      </c>
      <c r="T78" s="20">
        <f t="shared" si="31"/>
        <v>0</v>
      </c>
      <c r="U78" s="20">
        <f t="shared" si="32"/>
        <v>0</v>
      </c>
      <c r="V78" s="20">
        <f t="shared" si="33"/>
        <v>0</v>
      </c>
      <c r="W78" s="20">
        <f t="shared" si="34"/>
        <v>0</v>
      </c>
      <c r="X78" s="20">
        <f t="shared" si="35"/>
        <v>0</v>
      </c>
      <c r="Y78" s="20">
        <f t="shared" si="36"/>
        <v>0</v>
      </c>
      <c r="Z78" s="20">
        <f t="shared" si="37"/>
        <v>0</v>
      </c>
      <c r="AA78" s="20">
        <f t="shared" si="38"/>
        <v>0</v>
      </c>
      <c r="AB78" s="20">
        <f t="shared" si="39"/>
        <v>0</v>
      </c>
      <c r="AC78" s="20">
        <f t="shared" si="40"/>
        <v>0</v>
      </c>
      <c r="AD78" s="20">
        <f t="shared" si="41"/>
        <v>0</v>
      </c>
    </row>
    <row r="79" spans="1:30" x14ac:dyDescent="0.35">
      <c r="A79" s="75"/>
      <c r="B79" s="29">
        <v>2</v>
      </c>
      <c r="C79" s="29">
        <v>1</v>
      </c>
      <c r="D79" s="29">
        <v>0</v>
      </c>
      <c r="E79" s="29">
        <v>1</v>
      </c>
      <c r="F79" s="30">
        <v>95</v>
      </c>
      <c r="G79" s="30">
        <v>145</v>
      </c>
      <c r="H79" s="30">
        <v>235</v>
      </c>
      <c r="I79" s="30">
        <v>123.1</v>
      </c>
      <c r="J79" s="31">
        <v>19.2</v>
      </c>
      <c r="K79" s="31">
        <v>18.3</v>
      </c>
      <c r="L79" s="31">
        <v>19.8</v>
      </c>
      <c r="N79" s="18">
        <f t="shared" si="25"/>
        <v>0</v>
      </c>
      <c r="O79" s="18" t="str">
        <f t="shared" si="26"/>
        <v>T6 - 2 1 0 1</v>
      </c>
      <c r="P79" s="20">
        <f t="shared" si="27"/>
        <v>0</v>
      </c>
      <c r="Q79" s="20">
        <f t="shared" si="28"/>
        <v>0</v>
      </c>
      <c r="R79" s="20">
        <f t="shared" si="29"/>
        <v>0</v>
      </c>
      <c r="S79" s="20">
        <f t="shared" si="30"/>
        <v>0</v>
      </c>
      <c r="T79" s="20">
        <f t="shared" si="31"/>
        <v>0</v>
      </c>
      <c r="U79" s="20">
        <f t="shared" si="32"/>
        <v>0</v>
      </c>
      <c r="V79" s="20">
        <f t="shared" si="33"/>
        <v>0</v>
      </c>
      <c r="W79" s="20">
        <f t="shared" si="34"/>
        <v>0</v>
      </c>
      <c r="X79" s="20">
        <f t="shared" si="35"/>
        <v>0</v>
      </c>
      <c r="Y79" s="20">
        <f t="shared" si="36"/>
        <v>0</v>
      </c>
      <c r="Z79" s="20">
        <f t="shared" si="37"/>
        <v>0</v>
      </c>
      <c r="AA79" s="20">
        <f t="shared" si="38"/>
        <v>0</v>
      </c>
      <c r="AB79" s="20">
        <f t="shared" si="39"/>
        <v>0</v>
      </c>
      <c r="AC79" s="20">
        <f t="shared" si="40"/>
        <v>0</v>
      </c>
      <c r="AD79" s="20">
        <f t="shared" si="41"/>
        <v>0</v>
      </c>
    </row>
    <row r="80" spans="1:30" x14ac:dyDescent="0.35">
      <c r="A80" s="75"/>
      <c r="B80" s="29">
        <v>0</v>
      </c>
      <c r="C80" s="29">
        <v>2</v>
      </c>
      <c r="D80" s="29">
        <v>1</v>
      </c>
      <c r="E80" s="29">
        <v>0</v>
      </c>
      <c r="F80" s="30">
        <v>80</v>
      </c>
      <c r="G80" s="30">
        <v>150</v>
      </c>
      <c r="H80" s="30">
        <v>240</v>
      </c>
      <c r="I80" s="30">
        <v>111.7</v>
      </c>
      <c r="J80" s="31">
        <v>18.5</v>
      </c>
      <c r="K80" s="32" t="s">
        <v>36</v>
      </c>
      <c r="L80" s="31">
        <v>18.3</v>
      </c>
      <c r="N80" s="18">
        <f t="shared" si="25"/>
        <v>0</v>
      </c>
      <c r="O80" s="18" t="str">
        <f t="shared" si="26"/>
        <v>T6 - 0 2 1 0</v>
      </c>
      <c r="P80" s="20">
        <f t="shared" si="27"/>
        <v>0</v>
      </c>
      <c r="Q80" s="20">
        <f t="shared" si="28"/>
        <v>0</v>
      </c>
      <c r="R80" s="20">
        <f t="shared" si="29"/>
        <v>0</v>
      </c>
      <c r="S80" s="20">
        <f t="shared" si="30"/>
        <v>0</v>
      </c>
      <c r="T80" s="20">
        <f t="shared" si="31"/>
        <v>0</v>
      </c>
      <c r="U80" s="20">
        <f t="shared" si="32"/>
        <v>0</v>
      </c>
      <c r="V80" s="20">
        <f t="shared" si="33"/>
        <v>0</v>
      </c>
      <c r="W80" s="20">
        <f t="shared" si="34"/>
        <v>0</v>
      </c>
      <c r="X80" s="20">
        <f t="shared" si="35"/>
        <v>0</v>
      </c>
      <c r="Y80" s="20">
        <f t="shared" si="36"/>
        <v>0</v>
      </c>
      <c r="Z80" s="20">
        <f t="shared" si="37"/>
        <v>0</v>
      </c>
      <c r="AA80" s="20">
        <f t="shared" si="38"/>
        <v>0</v>
      </c>
      <c r="AB80" s="20">
        <f t="shared" si="39"/>
        <v>0</v>
      </c>
      <c r="AC80" s="20">
        <f t="shared" si="40"/>
        <v>0</v>
      </c>
      <c r="AD80" s="20">
        <f t="shared" si="41"/>
        <v>0</v>
      </c>
    </row>
    <row r="81" spans="1:30" x14ac:dyDescent="0.35">
      <c r="A81" s="75"/>
      <c r="B81" s="29">
        <v>0</v>
      </c>
      <c r="C81" s="29">
        <v>2</v>
      </c>
      <c r="D81" s="29">
        <v>1</v>
      </c>
      <c r="E81" s="29">
        <v>1</v>
      </c>
      <c r="F81" s="30">
        <v>85</v>
      </c>
      <c r="G81" s="30">
        <v>155</v>
      </c>
      <c r="H81" s="30">
        <v>245</v>
      </c>
      <c r="I81" s="30">
        <v>116.7</v>
      </c>
      <c r="J81" s="51"/>
      <c r="K81" s="32" t="s">
        <v>36</v>
      </c>
      <c r="L81" s="31">
        <v>19.3</v>
      </c>
      <c r="N81" s="18">
        <f t="shared" si="25"/>
        <v>0</v>
      </c>
      <c r="O81" s="18" t="str">
        <f t="shared" si="26"/>
        <v>T6 - 0 2 1 1</v>
      </c>
      <c r="P81" s="20">
        <f t="shared" si="27"/>
        <v>0</v>
      </c>
      <c r="Q81" s="20">
        <f t="shared" si="28"/>
        <v>0</v>
      </c>
      <c r="R81" s="20">
        <f t="shared" si="29"/>
        <v>0</v>
      </c>
      <c r="S81" s="20">
        <f t="shared" si="30"/>
        <v>0</v>
      </c>
      <c r="T81" s="20">
        <f t="shared" si="31"/>
        <v>0</v>
      </c>
      <c r="U81" s="20">
        <f t="shared" si="32"/>
        <v>0</v>
      </c>
      <c r="V81" s="20">
        <f t="shared" si="33"/>
        <v>0</v>
      </c>
      <c r="W81" s="20">
        <f t="shared" si="34"/>
        <v>0</v>
      </c>
      <c r="X81" s="20">
        <f t="shared" si="35"/>
        <v>0</v>
      </c>
      <c r="Y81" s="20">
        <f t="shared" si="36"/>
        <v>0</v>
      </c>
      <c r="Z81" s="20">
        <f t="shared" si="37"/>
        <v>0</v>
      </c>
      <c r="AA81" s="20">
        <f t="shared" si="38"/>
        <v>0</v>
      </c>
      <c r="AB81" s="20">
        <f t="shared" si="39"/>
        <v>0</v>
      </c>
      <c r="AC81" s="20">
        <f t="shared" si="40"/>
        <v>0</v>
      </c>
      <c r="AD81" s="20">
        <f t="shared" si="41"/>
        <v>0</v>
      </c>
    </row>
    <row r="82" spans="1:30" x14ac:dyDescent="0.35">
      <c r="A82" s="75"/>
      <c r="B82" s="29">
        <v>0</v>
      </c>
      <c r="C82" s="29">
        <v>2</v>
      </c>
      <c r="D82" s="29">
        <v>2</v>
      </c>
      <c r="E82" s="29">
        <v>0</v>
      </c>
      <c r="F82" s="30">
        <v>85</v>
      </c>
      <c r="G82" s="30">
        <v>155</v>
      </c>
      <c r="H82" s="30">
        <v>245</v>
      </c>
      <c r="I82" s="30">
        <v>117.3</v>
      </c>
      <c r="J82" s="51"/>
      <c r="K82" s="32" t="s">
        <v>36</v>
      </c>
      <c r="L82" s="31">
        <v>19.399999999999999</v>
      </c>
      <c r="N82" s="18">
        <f t="shared" si="25"/>
        <v>0</v>
      </c>
      <c r="O82" s="18" t="str">
        <f t="shared" si="26"/>
        <v>T6 - 0 2 2 0</v>
      </c>
      <c r="P82" s="20">
        <f t="shared" si="27"/>
        <v>0</v>
      </c>
      <c r="Q82" s="20">
        <f t="shared" si="28"/>
        <v>0</v>
      </c>
      <c r="R82" s="20">
        <f t="shared" si="29"/>
        <v>0</v>
      </c>
      <c r="S82" s="20">
        <f t="shared" si="30"/>
        <v>0</v>
      </c>
      <c r="T82" s="20">
        <f t="shared" si="31"/>
        <v>0</v>
      </c>
      <c r="U82" s="20">
        <f t="shared" si="32"/>
        <v>0</v>
      </c>
      <c r="V82" s="20">
        <f t="shared" si="33"/>
        <v>0</v>
      </c>
      <c r="W82" s="20">
        <f t="shared" si="34"/>
        <v>0</v>
      </c>
      <c r="X82" s="20">
        <f t="shared" si="35"/>
        <v>0</v>
      </c>
      <c r="Y82" s="20">
        <f t="shared" si="36"/>
        <v>0</v>
      </c>
      <c r="Z82" s="20">
        <f t="shared" si="37"/>
        <v>0</v>
      </c>
      <c r="AA82" s="20">
        <f t="shared" si="38"/>
        <v>0</v>
      </c>
      <c r="AB82" s="20">
        <f t="shared" si="39"/>
        <v>0</v>
      </c>
      <c r="AC82" s="20">
        <f t="shared" si="40"/>
        <v>0</v>
      </c>
      <c r="AD82" s="20">
        <f t="shared" si="41"/>
        <v>0</v>
      </c>
    </row>
    <row r="83" spans="1:30" x14ac:dyDescent="0.35">
      <c r="A83" s="75"/>
      <c r="B83" s="29">
        <v>0</v>
      </c>
      <c r="C83" s="29">
        <v>2</v>
      </c>
      <c r="D83" s="29">
        <v>2</v>
      </c>
      <c r="E83" s="29">
        <v>1</v>
      </c>
      <c r="F83" s="30">
        <v>90</v>
      </c>
      <c r="G83" s="30">
        <v>160</v>
      </c>
      <c r="H83" s="30">
        <v>250</v>
      </c>
      <c r="I83" s="30">
        <v>122.3</v>
      </c>
      <c r="J83" s="51"/>
      <c r="K83" s="32" t="s">
        <v>36</v>
      </c>
      <c r="L83" s="31">
        <v>19.8</v>
      </c>
      <c r="N83" s="18">
        <f t="shared" si="25"/>
        <v>0</v>
      </c>
      <c r="O83" s="18" t="str">
        <f t="shared" si="26"/>
        <v>T6 - 0 2 2 1</v>
      </c>
      <c r="P83" s="20">
        <f t="shared" si="27"/>
        <v>0</v>
      </c>
      <c r="Q83" s="20">
        <f t="shared" si="28"/>
        <v>0</v>
      </c>
      <c r="R83" s="20">
        <f t="shared" si="29"/>
        <v>0</v>
      </c>
      <c r="S83" s="20">
        <f t="shared" si="30"/>
        <v>0</v>
      </c>
      <c r="T83" s="20">
        <f t="shared" si="31"/>
        <v>0</v>
      </c>
      <c r="U83" s="20">
        <f t="shared" si="32"/>
        <v>0</v>
      </c>
      <c r="V83" s="20">
        <f t="shared" si="33"/>
        <v>0</v>
      </c>
      <c r="W83" s="20">
        <f t="shared" si="34"/>
        <v>0</v>
      </c>
      <c r="X83" s="20">
        <f t="shared" si="35"/>
        <v>0</v>
      </c>
      <c r="Y83" s="20">
        <f t="shared" si="36"/>
        <v>0</v>
      </c>
      <c r="Z83" s="20">
        <f t="shared" si="37"/>
        <v>0</v>
      </c>
      <c r="AA83" s="20">
        <f t="shared" si="38"/>
        <v>0</v>
      </c>
      <c r="AB83" s="20">
        <f t="shared" si="39"/>
        <v>0</v>
      </c>
      <c r="AC83" s="20">
        <f t="shared" si="40"/>
        <v>0</v>
      </c>
      <c r="AD83" s="20">
        <f t="shared" si="41"/>
        <v>0</v>
      </c>
    </row>
    <row r="84" spans="1:30" x14ac:dyDescent="0.35">
      <c r="A84" s="75"/>
      <c r="B84" s="29">
        <v>0</v>
      </c>
      <c r="C84" s="29">
        <v>2</v>
      </c>
      <c r="D84" s="29">
        <v>3</v>
      </c>
      <c r="E84" s="29">
        <v>0</v>
      </c>
      <c r="F84" s="30">
        <v>90</v>
      </c>
      <c r="G84" s="30">
        <v>160</v>
      </c>
      <c r="H84" s="30">
        <v>250</v>
      </c>
      <c r="I84" s="30">
        <v>122.9</v>
      </c>
      <c r="J84" s="51"/>
      <c r="K84" s="32" t="s">
        <v>36</v>
      </c>
      <c r="L84" s="31">
        <v>19.899999999999999</v>
      </c>
      <c r="N84" s="18">
        <f t="shared" si="25"/>
        <v>0</v>
      </c>
      <c r="O84" s="18" t="str">
        <f t="shared" si="26"/>
        <v>T6 - 0 2 3 0</v>
      </c>
      <c r="P84" s="20">
        <f t="shared" si="27"/>
        <v>0</v>
      </c>
      <c r="Q84" s="20">
        <f t="shared" si="28"/>
        <v>0</v>
      </c>
      <c r="R84" s="20">
        <f t="shared" si="29"/>
        <v>0</v>
      </c>
      <c r="S84" s="20">
        <f t="shared" si="30"/>
        <v>0</v>
      </c>
      <c r="T84" s="20">
        <f t="shared" si="31"/>
        <v>0</v>
      </c>
      <c r="U84" s="20">
        <f t="shared" si="32"/>
        <v>0</v>
      </c>
      <c r="V84" s="20">
        <f t="shared" si="33"/>
        <v>0</v>
      </c>
      <c r="W84" s="20">
        <f t="shared" si="34"/>
        <v>0</v>
      </c>
      <c r="X84" s="20">
        <f t="shared" si="35"/>
        <v>0</v>
      </c>
      <c r="Y84" s="20">
        <f t="shared" si="36"/>
        <v>0</v>
      </c>
      <c r="Z84" s="20">
        <f t="shared" si="37"/>
        <v>0</v>
      </c>
      <c r="AA84" s="20">
        <f t="shared" si="38"/>
        <v>0</v>
      </c>
      <c r="AB84" s="20">
        <f t="shared" si="39"/>
        <v>0</v>
      </c>
      <c r="AC84" s="20">
        <f t="shared" si="40"/>
        <v>0</v>
      </c>
      <c r="AD84" s="20">
        <f t="shared" si="41"/>
        <v>0</v>
      </c>
    </row>
    <row r="85" spans="1:30" x14ac:dyDescent="0.35">
      <c r="A85" s="75"/>
      <c r="B85" s="29">
        <v>0</v>
      </c>
      <c r="C85" s="29">
        <v>2</v>
      </c>
      <c r="D85" s="29">
        <v>3</v>
      </c>
      <c r="E85" s="29">
        <v>1</v>
      </c>
      <c r="F85" s="30">
        <v>95</v>
      </c>
      <c r="G85" s="30">
        <v>165</v>
      </c>
      <c r="H85" s="30">
        <v>255</v>
      </c>
      <c r="I85" s="30">
        <v>127.9</v>
      </c>
      <c r="J85" s="51"/>
      <c r="K85" s="32" t="s">
        <v>36</v>
      </c>
      <c r="L85" s="31">
        <v>20</v>
      </c>
      <c r="N85" s="18">
        <f t="shared" si="25"/>
        <v>0</v>
      </c>
      <c r="O85" s="18" t="str">
        <f t="shared" si="26"/>
        <v>T6 - 0 2 3 1</v>
      </c>
      <c r="P85" s="20">
        <f t="shared" si="27"/>
        <v>0</v>
      </c>
      <c r="Q85" s="20">
        <f t="shared" si="28"/>
        <v>0</v>
      </c>
      <c r="R85" s="20">
        <f t="shared" si="29"/>
        <v>0</v>
      </c>
      <c r="S85" s="20">
        <f t="shared" si="30"/>
        <v>0</v>
      </c>
      <c r="T85" s="20">
        <f t="shared" si="31"/>
        <v>0</v>
      </c>
      <c r="U85" s="20">
        <f t="shared" si="32"/>
        <v>0</v>
      </c>
      <c r="V85" s="20">
        <f t="shared" si="33"/>
        <v>0</v>
      </c>
      <c r="W85" s="20">
        <f t="shared" si="34"/>
        <v>0</v>
      </c>
      <c r="X85" s="20">
        <f t="shared" si="35"/>
        <v>0</v>
      </c>
      <c r="Y85" s="20">
        <f t="shared" si="36"/>
        <v>0</v>
      </c>
      <c r="Z85" s="20">
        <f t="shared" si="37"/>
        <v>0</v>
      </c>
      <c r="AA85" s="20">
        <f t="shared" si="38"/>
        <v>0</v>
      </c>
      <c r="AB85" s="20">
        <f t="shared" si="39"/>
        <v>0</v>
      </c>
      <c r="AC85" s="20">
        <f t="shared" si="40"/>
        <v>0</v>
      </c>
      <c r="AD85" s="20">
        <f t="shared" si="41"/>
        <v>0</v>
      </c>
    </row>
    <row r="86" spans="1:30" x14ac:dyDescent="0.35">
      <c r="A86" s="75"/>
      <c r="B86" s="29">
        <v>0</v>
      </c>
      <c r="C86" s="29">
        <v>3</v>
      </c>
      <c r="D86" s="29">
        <v>1</v>
      </c>
      <c r="E86" s="29">
        <v>0</v>
      </c>
      <c r="F86" s="30">
        <v>100</v>
      </c>
      <c r="G86" s="30">
        <v>170</v>
      </c>
      <c r="H86" s="30">
        <v>260</v>
      </c>
      <c r="I86" s="30">
        <v>134.19999999999999</v>
      </c>
      <c r="J86" s="51"/>
      <c r="K86" s="32" t="s">
        <v>36</v>
      </c>
      <c r="L86" s="31">
        <v>20.9</v>
      </c>
      <c r="N86" s="18">
        <f t="shared" si="25"/>
        <v>0</v>
      </c>
      <c r="O86" s="18" t="str">
        <f t="shared" si="26"/>
        <v>T6 - 0 3 1 0</v>
      </c>
      <c r="P86" s="20">
        <f t="shared" si="27"/>
        <v>0</v>
      </c>
      <c r="Q86" s="20">
        <f t="shared" si="28"/>
        <v>0</v>
      </c>
      <c r="R86" s="20">
        <f t="shared" si="29"/>
        <v>0</v>
      </c>
      <c r="S86" s="20">
        <f t="shared" si="30"/>
        <v>0</v>
      </c>
      <c r="T86" s="20">
        <f t="shared" si="31"/>
        <v>0</v>
      </c>
      <c r="U86" s="20">
        <f t="shared" si="32"/>
        <v>0</v>
      </c>
      <c r="V86" s="20">
        <f t="shared" si="33"/>
        <v>0</v>
      </c>
      <c r="W86" s="20">
        <f t="shared" si="34"/>
        <v>0</v>
      </c>
      <c r="X86" s="20">
        <f t="shared" si="35"/>
        <v>0</v>
      </c>
      <c r="Y86" s="20">
        <f t="shared" si="36"/>
        <v>0</v>
      </c>
      <c r="Z86" s="20">
        <f t="shared" si="37"/>
        <v>0</v>
      </c>
      <c r="AA86" s="20">
        <f t="shared" si="38"/>
        <v>0</v>
      </c>
      <c r="AB86" s="20">
        <f t="shared" si="39"/>
        <v>0</v>
      </c>
      <c r="AC86" s="20">
        <f t="shared" si="40"/>
        <v>0</v>
      </c>
      <c r="AD86" s="20">
        <f t="shared" si="41"/>
        <v>0</v>
      </c>
    </row>
    <row r="87" spans="1:30" x14ac:dyDescent="0.35">
      <c r="A87" s="75"/>
      <c r="B87" s="29">
        <v>0</v>
      </c>
      <c r="C87" s="29">
        <v>3</v>
      </c>
      <c r="D87" s="29">
        <v>1</v>
      </c>
      <c r="E87" s="29">
        <v>1</v>
      </c>
      <c r="F87" s="30">
        <v>105</v>
      </c>
      <c r="G87" s="30">
        <v>175</v>
      </c>
      <c r="H87" s="30">
        <v>265</v>
      </c>
      <c r="I87" s="30">
        <v>139.19999999999999</v>
      </c>
      <c r="J87" s="51"/>
      <c r="K87" s="51"/>
      <c r="L87" s="31">
        <v>21.9</v>
      </c>
      <c r="N87" s="18">
        <f t="shared" si="25"/>
        <v>0</v>
      </c>
      <c r="O87" s="18" t="str">
        <f t="shared" si="26"/>
        <v>T6 - 0 3 1 1</v>
      </c>
      <c r="P87" s="20">
        <f t="shared" si="27"/>
        <v>0</v>
      </c>
      <c r="Q87" s="20">
        <f t="shared" si="28"/>
        <v>0</v>
      </c>
      <c r="R87" s="20">
        <f t="shared" si="29"/>
        <v>0</v>
      </c>
      <c r="S87" s="20">
        <f t="shared" si="30"/>
        <v>0</v>
      </c>
      <c r="T87" s="20">
        <f t="shared" si="31"/>
        <v>0</v>
      </c>
      <c r="U87" s="20">
        <f t="shared" si="32"/>
        <v>0</v>
      </c>
      <c r="V87" s="20">
        <f t="shared" si="33"/>
        <v>0</v>
      </c>
      <c r="W87" s="20">
        <f t="shared" si="34"/>
        <v>0</v>
      </c>
      <c r="X87" s="20">
        <f t="shared" si="35"/>
        <v>0</v>
      </c>
      <c r="Y87" s="20">
        <f t="shared" si="36"/>
        <v>0</v>
      </c>
      <c r="Z87" s="20">
        <f t="shared" si="37"/>
        <v>0</v>
      </c>
      <c r="AA87" s="20">
        <f t="shared" si="38"/>
        <v>0</v>
      </c>
      <c r="AB87" s="20">
        <f t="shared" si="39"/>
        <v>0</v>
      </c>
      <c r="AC87" s="20">
        <f t="shared" si="40"/>
        <v>0</v>
      </c>
      <c r="AD87" s="20">
        <f t="shared" si="41"/>
        <v>0</v>
      </c>
    </row>
    <row r="88" spans="1:30" x14ac:dyDescent="0.35">
      <c r="A88" s="75"/>
      <c r="B88" s="29">
        <v>0</v>
      </c>
      <c r="C88" s="29">
        <v>3</v>
      </c>
      <c r="D88" s="29">
        <v>2</v>
      </c>
      <c r="E88" s="29">
        <v>0</v>
      </c>
      <c r="F88" s="30">
        <v>105</v>
      </c>
      <c r="G88" s="30">
        <v>175</v>
      </c>
      <c r="H88" s="30">
        <v>265</v>
      </c>
      <c r="I88" s="30">
        <v>139.80000000000001</v>
      </c>
      <c r="J88" s="51"/>
      <c r="K88" s="51"/>
      <c r="L88" s="31">
        <v>22.1</v>
      </c>
      <c r="N88" s="18">
        <f t="shared" si="25"/>
        <v>0</v>
      </c>
      <c r="O88" s="18" t="str">
        <f t="shared" si="26"/>
        <v>T6 - 0 3 2 0</v>
      </c>
      <c r="P88" s="20">
        <f t="shared" si="27"/>
        <v>0</v>
      </c>
      <c r="Q88" s="20">
        <f t="shared" si="28"/>
        <v>0</v>
      </c>
      <c r="R88" s="20">
        <f t="shared" si="29"/>
        <v>0</v>
      </c>
      <c r="S88" s="20">
        <f t="shared" si="30"/>
        <v>0</v>
      </c>
      <c r="T88" s="20">
        <f t="shared" si="31"/>
        <v>0</v>
      </c>
      <c r="U88" s="20">
        <f t="shared" si="32"/>
        <v>0</v>
      </c>
      <c r="V88" s="20">
        <f t="shared" si="33"/>
        <v>0</v>
      </c>
      <c r="W88" s="20">
        <f t="shared" si="34"/>
        <v>0</v>
      </c>
      <c r="X88" s="20">
        <f t="shared" si="35"/>
        <v>0</v>
      </c>
      <c r="Y88" s="20">
        <f t="shared" si="36"/>
        <v>0</v>
      </c>
      <c r="Z88" s="20">
        <f t="shared" si="37"/>
        <v>0</v>
      </c>
      <c r="AA88" s="20">
        <f t="shared" si="38"/>
        <v>0</v>
      </c>
      <c r="AB88" s="20">
        <f t="shared" si="39"/>
        <v>0</v>
      </c>
      <c r="AC88" s="20">
        <f t="shared" si="40"/>
        <v>0</v>
      </c>
      <c r="AD88" s="20">
        <f t="shared" si="41"/>
        <v>0</v>
      </c>
    </row>
    <row r="89" spans="1:30" x14ac:dyDescent="0.35">
      <c r="A89" s="75"/>
      <c r="B89" s="29">
        <v>0</v>
      </c>
      <c r="C89" s="29">
        <v>3</v>
      </c>
      <c r="D89" s="29">
        <v>2</v>
      </c>
      <c r="E89" s="29">
        <v>1</v>
      </c>
      <c r="F89" s="30">
        <v>110</v>
      </c>
      <c r="G89" s="30">
        <v>180</v>
      </c>
      <c r="H89" s="30">
        <v>270</v>
      </c>
      <c r="I89" s="30">
        <v>144.80000000000001</v>
      </c>
      <c r="J89" s="51"/>
      <c r="K89" s="51"/>
      <c r="L89" s="31">
        <v>23.1</v>
      </c>
      <c r="N89" s="18">
        <f t="shared" si="25"/>
        <v>0</v>
      </c>
      <c r="O89" s="18" t="str">
        <f t="shared" si="26"/>
        <v>T6 - 0 3 2 1</v>
      </c>
      <c r="P89" s="20">
        <f t="shared" si="27"/>
        <v>0</v>
      </c>
      <c r="Q89" s="20">
        <f t="shared" si="28"/>
        <v>0</v>
      </c>
      <c r="R89" s="20">
        <f t="shared" si="29"/>
        <v>0</v>
      </c>
      <c r="S89" s="20">
        <f t="shared" si="30"/>
        <v>0</v>
      </c>
      <c r="T89" s="20">
        <f t="shared" si="31"/>
        <v>0</v>
      </c>
      <c r="U89" s="20">
        <f t="shared" si="32"/>
        <v>0</v>
      </c>
      <c r="V89" s="20">
        <f t="shared" si="33"/>
        <v>0</v>
      </c>
      <c r="W89" s="20">
        <f t="shared" si="34"/>
        <v>0</v>
      </c>
      <c r="X89" s="20">
        <f t="shared" si="35"/>
        <v>0</v>
      </c>
      <c r="Y89" s="20">
        <f t="shared" si="36"/>
        <v>0</v>
      </c>
      <c r="Z89" s="20">
        <f t="shared" si="37"/>
        <v>0</v>
      </c>
      <c r="AA89" s="20">
        <f t="shared" si="38"/>
        <v>0</v>
      </c>
      <c r="AB89" s="20">
        <f t="shared" si="39"/>
        <v>0</v>
      </c>
      <c r="AC89" s="20">
        <f t="shared" si="40"/>
        <v>0</v>
      </c>
      <c r="AD89" s="20">
        <f t="shared" si="41"/>
        <v>0</v>
      </c>
    </row>
    <row r="90" spans="1:30" x14ac:dyDescent="0.35">
      <c r="A90" s="75"/>
      <c r="B90" s="29">
        <v>0</v>
      </c>
      <c r="C90" s="29">
        <v>3</v>
      </c>
      <c r="D90" s="29">
        <v>3</v>
      </c>
      <c r="E90" s="29">
        <v>0</v>
      </c>
      <c r="F90" s="30">
        <v>110</v>
      </c>
      <c r="G90" s="30">
        <v>180</v>
      </c>
      <c r="H90" s="30">
        <v>270</v>
      </c>
      <c r="I90" s="30">
        <v>145.4</v>
      </c>
      <c r="J90" s="51"/>
      <c r="K90" s="51"/>
      <c r="L90" s="31">
        <v>23.2</v>
      </c>
      <c r="N90" s="18">
        <f t="shared" si="25"/>
        <v>0</v>
      </c>
      <c r="O90" s="18" t="str">
        <f t="shared" si="26"/>
        <v>T6 - 0 3 3 0</v>
      </c>
      <c r="P90" s="20">
        <f t="shared" si="27"/>
        <v>0</v>
      </c>
      <c r="Q90" s="20">
        <f t="shared" si="28"/>
        <v>0</v>
      </c>
      <c r="R90" s="20">
        <f t="shared" si="29"/>
        <v>0</v>
      </c>
      <c r="S90" s="20">
        <f t="shared" si="30"/>
        <v>0</v>
      </c>
      <c r="T90" s="20">
        <f t="shared" si="31"/>
        <v>0</v>
      </c>
      <c r="U90" s="20">
        <f t="shared" si="32"/>
        <v>0</v>
      </c>
      <c r="V90" s="20">
        <f t="shared" si="33"/>
        <v>0</v>
      </c>
      <c r="W90" s="20">
        <f t="shared" si="34"/>
        <v>0</v>
      </c>
      <c r="X90" s="20">
        <f t="shared" si="35"/>
        <v>0</v>
      </c>
      <c r="Y90" s="20">
        <f t="shared" si="36"/>
        <v>0</v>
      </c>
      <c r="Z90" s="20">
        <f t="shared" si="37"/>
        <v>0</v>
      </c>
      <c r="AA90" s="20">
        <f t="shared" si="38"/>
        <v>0</v>
      </c>
      <c r="AB90" s="20">
        <f t="shared" si="39"/>
        <v>0</v>
      </c>
      <c r="AC90" s="20">
        <f t="shared" si="40"/>
        <v>0</v>
      </c>
      <c r="AD90" s="20">
        <f t="shared" si="41"/>
        <v>0</v>
      </c>
    </row>
    <row r="91" spans="1:30" x14ac:dyDescent="0.35">
      <c r="A91" s="76"/>
      <c r="B91" s="29">
        <v>0</v>
      </c>
      <c r="C91" s="29">
        <v>3</v>
      </c>
      <c r="D91" s="29">
        <v>3</v>
      </c>
      <c r="E91" s="29">
        <v>1</v>
      </c>
      <c r="F91" s="30">
        <v>115</v>
      </c>
      <c r="G91" s="30">
        <v>185</v>
      </c>
      <c r="H91" s="30">
        <v>275</v>
      </c>
      <c r="I91" s="30">
        <v>150.4</v>
      </c>
      <c r="J91" s="51"/>
      <c r="K91" s="51"/>
      <c r="L91" s="51"/>
      <c r="N91" s="18">
        <f t="shared" si="25"/>
        <v>0</v>
      </c>
      <c r="O91" s="18" t="str">
        <f t="shared" si="26"/>
        <v>T6 - 0 3 3 1</v>
      </c>
      <c r="P91" s="20">
        <f t="shared" si="27"/>
        <v>0</v>
      </c>
      <c r="Q91" s="20">
        <f t="shared" si="28"/>
        <v>0</v>
      </c>
      <c r="R91" s="20">
        <f t="shared" si="29"/>
        <v>0</v>
      </c>
      <c r="S91" s="20">
        <f t="shared" si="30"/>
        <v>0</v>
      </c>
      <c r="T91" s="20">
        <f t="shared" si="31"/>
        <v>0</v>
      </c>
      <c r="U91" s="20">
        <f t="shared" si="32"/>
        <v>0</v>
      </c>
      <c r="V91" s="20">
        <f t="shared" si="33"/>
        <v>0</v>
      </c>
      <c r="W91" s="20">
        <f t="shared" si="34"/>
        <v>0</v>
      </c>
      <c r="X91" s="20">
        <f t="shared" si="35"/>
        <v>0</v>
      </c>
      <c r="Y91" s="20">
        <f t="shared" si="36"/>
        <v>0</v>
      </c>
      <c r="Z91" s="20">
        <f t="shared" si="37"/>
        <v>0</v>
      </c>
      <c r="AA91" s="20">
        <f t="shared" si="38"/>
        <v>0</v>
      </c>
      <c r="AB91" s="20">
        <f t="shared" si="39"/>
        <v>0</v>
      </c>
      <c r="AC91" s="20">
        <f t="shared" si="40"/>
        <v>0</v>
      </c>
      <c r="AD91" s="20">
        <f t="shared" si="41"/>
        <v>0</v>
      </c>
    </row>
    <row r="92" spans="1:30" x14ac:dyDescent="0.35">
      <c r="A92" s="74" t="s">
        <v>40</v>
      </c>
      <c r="B92" s="29">
        <v>1</v>
      </c>
      <c r="C92" s="29">
        <v>1</v>
      </c>
      <c r="D92" s="29">
        <v>1</v>
      </c>
      <c r="E92" s="29">
        <v>0</v>
      </c>
      <c r="F92" s="30">
        <v>80</v>
      </c>
      <c r="G92" s="30">
        <v>150</v>
      </c>
      <c r="H92" s="30">
        <v>240</v>
      </c>
      <c r="I92" s="30">
        <v>114.6</v>
      </c>
      <c r="J92" s="31">
        <v>18.7</v>
      </c>
      <c r="K92" s="32" t="s">
        <v>36</v>
      </c>
      <c r="L92" s="31">
        <v>18.8</v>
      </c>
      <c r="N92" s="18">
        <f t="shared" si="25"/>
        <v>0</v>
      </c>
      <c r="O92" s="18" t="str">
        <f t="shared" ref="O92:O115" si="42">CONCATENATE("T7 (+) - ",B92," ",C92," ",D92," ",E92)</f>
        <v>T7 (+) - 1 1 1 0</v>
      </c>
      <c r="P92" s="20">
        <f t="shared" si="27"/>
        <v>0</v>
      </c>
      <c r="Q92" s="20">
        <f t="shared" si="28"/>
        <v>0</v>
      </c>
      <c r="R92" s="20">
        <f t="shared" si="29"/>
        <v>0</v>
      </c>
      <c r="S92" s="20">
        <f t="shared" si="30"/>
        <v>0</v>
      </c>
      <c r="T92" s="20">
        <f t="shared" si="31"/>
        <v>0</v>
      </c>
      <c r="U92" s="20">
        <f t="shared" si="32"/>
        <v>0</v>
      </c>
      <c r="V92" s="20">
        <f t="shared" si="33"/>
        <v>0</v>
      </c>
      <c r="W92" s="20">
        <f t="shared" si="34"/>
        <v>0</v>
      </c>
      <c r="X92" s="20">
        <f t="shared" si="35"/>
        <v>0</v>
      </c>
      <c r="Y92" s="20">
        <f t="shared" si="36"/>
        <v>0</v>
      </c>
      <c r="Z92" s="20">
        <f t="shared" si="37"/>
        <v>0</v>
      </c>
      <c r="AA92" s="20">
        <f t="shared" si="38"/>
        <v>0</v>
      </c>
      <c r="AB92" s="20">
        <f t="shared" si="39"/>
        <v>0</v>
      </c>
      <c r="AC92" s="20">
        <f t="shared" si="40"/>
        <v>0</v>
      </c>
      <c r="AD92" s="20">
        <f t="shared" si="41"/>
        <v>0</v>
      </c>
    </row>
    <row r="93" spans="1:30" x14ac:dyDescent="0.35">
      <c r="A93" s="75"/>
      <c r="B93" s="29">
        <v>1</v>
      </c>
      <c r="C93" s="29">
        <v>1</v>
      </c>
      <c r="D93" s="29">
        <v>1</v>
      </c>
      <c r="E93" s="29">
        <v>1</v>
      </c>
      <c r="F93" s="30">
        <v>85</v>
      </c>
      <c r="G93" s="30">
        <v>155</v>
      </c>
      <c r="H93" s="30">
        <v>245</v>
      </c>
      <c r="I93" s="30">
        <v>119.6</v>
      </c>
      <c r="J93" s="51"/>
      <c r="K93" s="32" t="s">
        <v>36</v>
      </c>
      <c r="L93" s="31">
        <v>19.7</v>
      </c>
      <c r="N93" s="18">
        <f t="shared" si="25"/>
        <v>0</v>
      </c>
      <c r="O93" s="18" t="str">
        <f t="shared" si="42"/>
        <v>T7 (+) - 1 1 1 1</v>
      </c>
      <c r="P93" s="20">
        <f t="shared" si="27"/>
        <v>0</v>
      </c>
      <c r="Q93" s="20">
        <f t="shared" si="28"/>
        <v>0</v>
      </c>
      <c r="R93" s="20">
        <f t="shared" si="29"/>
        <v>0</v>
      </c>
      <c r="S93" s="20">
        <f t="shared" si="30"/>
        <v>0</v>
      </c>
      <c r="T93" s="20">
        <f t="shared" si="31"/>
        <v>0</v>
      </c>
      <c r="U93" s="20">
        <f t="shared" si="32"/>
        <v>0</v>
      </c>
      <c r="V93" s="20">
        <f t="shared" si="33"/>
        <v>0</v>
      </c>
      <c r="W93" s="20">
        <f t="shared" si="34"/>
        <v>0</v>
      </c>
      <c r="X93" s="20">
        <f t="shared" si="35"/>
        <v>0</v>
      </c>
      <c r="Y93" s="20">
        <f t="shared" si="36"/>
        <v>0</v>
      </c>
      <c r="Z93" s="20">
        <f t="shared" si="37"/>
        <v>0</v>
      </c>
      <c r="AA93" s="20">
        <f t="shared" si="38"/>
        <v>0</v>
      </c>
      <c r="AB93" s="20">
        <f t="shared" si="39"/>
        <v>0</v>
      </c>
      <c r="AC93" s="20">
        <f t="shared" si="40"/>
        <v>0</v>
      </c>
      <c r="AD93" s="20">
        <f t="shared" si="41"/>
        <v>0</v>
      </c>
    </row>
    <row r="94" spans="1:30" x14ac:dyDescent="0.35">
      <c r="A94" s="75"/>
      <c r="B94" s="29">
        <v>1</v>
      </c>
      <c r="C94" s="29">
        <v>1</v>
      </c>
      <c r="D94" s="29">
        <v>2</v>
      </c>
      <c r="E94" s="29">
        <v>0</v>
      </c>
      <c r="F94" s="30">
        <v>85</v>
      </c>
      <c r="G94" s="30">
        <v>155</v>
      </c>
      <c r="H94" s="30">
        <v>245</v>
      </c>
      <c r="I94" s="30">
        <v>120.2</v>
      </c>
      <c r="J94" s="51"/>
      <c r="K94" s="32" t="s">
        <v>36</v>
      </c>
      <c r="L94" s="31">
        <v>19.8</v>
      </c>
      <c r="N94" s="18">
        <f t="shared" si="25"/>
        <v>0</v>
      </c>
      <c r="O94" s="18" t="str">
        <f t="shared" si="42"/>
        <v>T7 (+) - 1 1 2 0</v>
      </c>
      <c r="P94" s="20">
        <f t="shared" si="27"/>
        <v>0</v>
      </c>
      <c r="Q94" s="20">
        <f t="shared" si="28"/>
        <v>0</v>
      </c>
      <c r="R94" s="20">
        <f t="shared" si="29"/>
        <v>0</v>
      </c>
      <c r="S94" s="20">
        <f t="shared" si="30"/>
        <v>0</v>
      </c>
      <c r="T94" s="20">
        <f t="shared" si="31"/>
        <v>0</v>
      </c>
      <c r="U94" s="20">
        <f t="shared" si="32"/>
        <v>0</v>
      </c>
      <c r="V94" s="20">
        <f t="shared" si="33"/>
        <v>0</v>
      </c>
      <c r="W94" s="20">
        <f t="shared" si="34"/>
        <v>0</v>
      </c>
      <c r="X94" s="20">
        <f t="shared" si="35"/>
        <v>0</v>
      </c>
      <c r="Y94" s="20">
        <f t="shared" si="36"/>
        <v>0</v>
      </c>
      <c r="Z94" s="20">
        <f t="shared" si="37"/>
        <v>0</v>
      </c>
      <c r="AA94" s="20">
        <f t="shared" si="38"/>
        <v>0</v>
      </c>
      <c r="AB94" s="20">
        <f t="shared" si="39"/>
        <v>0</v>
      </c>
      <c r="AC94" s="20">
        <f t="shared" si="40"/>
        <v>0</v>
      </c>
      <c r="AD94" s="20">
        <f t="shared" si="41"/>
        <v>0</v>
      </c>
    </row>
    <row r="95" spans="1:30" x14ac:dyDescent="0.35">
      <c r="A95" s="75"/>
      <c r="B95" s="29">
        <v>1</v>
      </c>
      <c r="C95" s="29">
        <v>1</v>
      </c>
      <c r="D95" s="29">
        <v>2</v>
      </c>
      <c r="E95" s="29">
        <v>1</v>
      </c>
      <c r="F95" s="30">
        <v>90</v>
      </c>
      <c r="G95" s="30">
        <v>160</v>
      </c>
      <c r="H95" s="30">
        <v>250</v>
      </c>
      <c r="I95" s="30">
        <v>125.2</v>
      </c>
      <c r="J95" s="51"/>
      <c r="K95" s="32" t="s">
        <v>36</v>
      </c>
      <c r="L95" s="31">
        <v>19.899999999999999</v>
      </c>
      <c r="N95" s="18">
        <f t="shared" si="25"/>
        <v>0</v>
      </c>
      <c r="O95" s="18" t="str">
        <f t="shared" si="42"/>
        <v>T7 (+) - 1 1 2 1</v>
      </c>
      <c r="P95" s="20">
        <f t="shared" si="27"/>
        <v>0</v>
      </c>
      <c r="Q95" s="20">
        <f t="shared" si="28"/>
        <v>0</v>
      </c>
      <c r="R95" s="20">
        <f t="shared" si="29"/>
        <v>0</v>
      </c>
      <c r="S95" s="20">
        <f t="shared" si="30"/>
        <v>0</v>
      </c>
      <c r="T95" s="20">
        <f t="shared" si="31"/>
        <v>0</v>
      </c>
      <c r="U95" s="20">
        <f t="shared" si="32"/>
        <v>0</v>
      </c>
      <c r="V95" s="20">
        <f t="shared" si="33"/>
        <v>0</v>
      </c>
      <c r="W95" s="20">
        <f t="shared" si="34"/>
        <v>0</v>
      </c>
      <c r="X95" s="20">
        <f t="shared" si="35"/>
        <v>0</v>
      </c>
      <c r="Y95" s="20">
        <f t="shared" si="36"/>
        <v>0</v>
      </c>
      <c r="Z95" s="20">
        <f t="shared" si="37"/>
        <v>0</v>
      </c>
      <c r="AA95" s="20">
        <f t="shared" si="38"/>
        <v>0</v>
      </c>
      <c r="AB95" s="20">
        <f t="shared" si="39"/>
        <v>0</v>
      </c>
      <c r="AC95" s="20">
        <f t="shared" si="40"/>
        <v>0</v>
      </c>
      <c r="AD95" s="20">
        <f t="shared" si="41"/>
        <v>0</v>
      </c>
    </row>
    <row r="96" spans="1:30" x14ac:dyDescent="0.35">
      <c r="A96" s="75"/>
      <c r="B96" s="29">
        <v>2</v>
      </c>
      <c r="C96" s="29">
        <v>1</v>
      </c>
      <c r="D96" s="29">
        <v>1</v>
      </c>
      <c r="E96" s="29">
        <v>0</v>
      </c>
      <c r="F96" s="30">
        <v>95</v>
      </c>
      <c r="G96" s="30">
        <v>165</v>
      </c>
      <c r="H96" s="30">
        <v>255</v>
      </c>
      <c r="I96" s="30">
        <v>130.1</v>
      </c>
      <c r="J96" s="51"/>
      <c r="K96" s="32" t="s">
        <v>36</v>
      </c>
      <c r="L96" s="31">
        <v>20.100000000000001</v>
      </c>
      <c r="N96" s="18">
        <f t="shared" si="25"/>
        <v>0</v>
      </c>
      <c r="O96" s="18" t="str">
        <f t="shared" si="42"/>
        <v>T7 (+) - 2 1 1 0</v>
      </c>
      <c r="P96" s="20">
        <f t="shared" si="27"/>
        <v>0</v>
      </c>
      <c r="Q96" s="20">
        <f t="shared" si="28"/>
        <v>0</v>
      </c>
      <c r="R96" s="20">
        <f t="shared" si="29"/>
        <v>0</v>
      </c>
      <c r="S96" s="20">
        <f t="shared" si="30"/>
        <v>0</v>
      </c>
      <c r="T96" s="20">
        <f t="shared" si="31"/>
        <v>0</v>
      </c>
      <c r="U96" s="20">
        <f t="shared" si="32"/>
        <v>0</v>
      </c>
      <c r="V96" s="20">
        <f t="shared" si="33"/>
        <v>0</v>
      </c>
      <c r="W96" s="20">
        <f t="shared" si="34"/>
        <v>0</v>
      </c>
      <c r="X96" s="20">
        <f t="shared" si="35"/>
        <v>0</v>
      </c>
      <c r="Y96" s="20">
        <f t="shared" si="36"/>
        <v>0</v>
      </c>
      <c r="Z96" s="20">
        <f t="shared" si="37"/>
        <v>0</v>
      </c>
      <c r="AA96" s="20">
        <f t="shared" si="38"/>
        <v>0</v>
      </c>
      <c r="AB96" s="20">
        <f t="shared" si="39"/>
        <v>0</v>
      </c>
      <c r="AC96" s="20">
        <f t="shared" si="40"/>
        <v>0</v>
      </c>
      <c r="AD96" s="20">
        <f t="shared" si="41"/>
        <v>0</v>
      </c>
    </row>
    <row r="97" spans="1:30" x14ac:dyDescent="0.35">
      <c r="A97" s="75"/>
      <c r="B97" s="29">
        <v>2</v>
      </c>
      <c r="C97" s="29">
        <v>1</v>
      </c>
      <c r="D97" s="29">
        <v>1</v>
      </c>
      <c r="E97" s="29">
        <v>1</v>
      </c>
      <c r="F97" s="30">
        <v>100</v>
      </c>
      <c r="G97" s="30">
        <v>170</v>
      </c>
      <c r="H97" s="30">
        <v>260</v>
      </c>
      <c r="I97" s="30">
        <v>135.1</v>
      </c>
      <c r="J97" s="51"/>
      <c r="K97" s="32" t="s">
        <v>36</v>
      </c>
      <c r="L97" s="31">
        <v>21.1</v>
      </c>
      <c r="N97" s="18">
        <f t="shared" si="25"/>
        <v>0</v>
      </c>
      <c r="O97" s="18" t="str">
        <f t="shared" si="42"/>
        <v>T7 (+) - 2 1 1 1</v>
      </c>
      <c r="P97" s="20">
        <f t="shared" si="27"/>
        <v>0</v>
      </c>
      <c r="Q97" s="20">
        <f t="shared" si="28"/>
        <v>0</v>
      </c>
      <c r="R97" s="20">
        <f t="shared" si="29"/>
        <v>0</v>
      </c>
      <c r="S97" s="20">
        <f t="shared" si="30"/>
        <v>0</v>
      </c>
      <c r="T97" s="20">
        <f t="shared" si="31"/>
        <v>0</v>
      </c>
      <c r="U97" s="20">
        <f t="shared" si="32"/>
        <v>0</v>
      </c>
      <c r="V97" s="20">
        <f t="shared" si="33"/>
        <v>0</v>
      </c>
      <c r="W97" s="20">
        <f t="shared" si="34"/>
        <v>0</v>
      </c>
      <c r="X97" s="20">
        <f t="shared" si="35"/>
        <v>0</v>
      </c>
      <c r="Y97" s="20">
        <f t="shared" si="36"/>
        <v>0</v>
      </c>
      <c r="Z97" s="20">
        <f t="shared" si="37"/>
        <v>0</v>
      </c>
      <c r="AA97" s="20">
        <f t="shared" si="38"/>
        <v>0</v>
      </c>
      <c r="AB97" s="20">
        <f t="shared" si="39"/>
        <v>0</v>
      </c>
      <c r="AC97" s="20">
        <f t="shared" si="40"/>
        <v>0</v>
      </c>
      <c r="AD97" s="20">
        <f t="shared" si="41"/>
        <v>0</v>
      </c>
    </row>
    <row r="98" spans="1:30" x14ac:dyDescent="0.35">
      <c r="A98" s="75"/>
      <c r="B98" s="29">
        <v>2</v>
      </c>
      <c r="C98" s="29">
        <v>0</v>
      </c>
      <c r="D98" s="29">
        <v>0</v>
      </c>
      <c r="E98" s="29">
        <v>0</v>
      </c>
      <c r="F98" s="30">
        <v>85</v>
      </c>
      <c r="G98" s="30">
        <v>135</v>
      </c>
      <c r="H98" s="30">
        <v>225</v>
      </c>
      <c r="I98" s="30">
        <v>114.8</v>
      </c>
      <c r="J98" s="31">
        <v>18.600000000000001</v>
      </c>
      <c r="K98" s="31">
        <v>17.899999999999999</v>
      </c>
      <c r="L98" s="31">
        <v>18.8</v>
      </c>
      <c r="N98" s="18">
        <f t="shared" si="25"/>
        <v>0</v>
      </c>
      <c r="O98" s="18" t="str">
        <f t="shared" si="42"/>
        <v>T7 (+) - 2 0 0 0</v>
      </c>
      <c r="P98" s="20">
        <f t="shared" si="27"/>
        <v>0</v>
      </c>
      <c r="Q98" s="20">
        <f t="shared" si="28"/>
        <v>0</v>
      </c>
      <c r="R98" s="20">
        <f t="shared" si="29"/>
        <v>0</v>
      </c>
      <c r="S98" s="20">
        <f t="shared" si="30"/>
        <v>0</v>
      </c>
      <c r="T98" s="20">
        <f t="shared" si="31"/>
        <v>0</v>
      </c>
      <c r="U98" s="20">
        <f t="shared" si="32"/>
        <v>0</v>
      </c>
      <c r="V98" s="20">
        <f t="shared" si="33"/>
        <v>0</v>
      </c>
      <c r="W98" s="20">
        <f t="shared" si="34"/>
        <v>0</v>
      </c>
      <c r="X98" s="20">
        <f t="shared" si="35"/>
        <v>0</v>
      </c>
      <c r="Y98" s="20">
        <f t="shared" si="36"/>
        <v>0</v>
      </c>
      <c r="Z98" s="20">
        <f t="shared" si="37"/>
        <v>0</v>
      </c>
      <c r="AA98" s="20">
        <f t="shared" si="38"/>
        <v>0</v>
      </c>
      <c r="AB98" s="20">
        <f t="shared" si="39"/>
        <v>0</v>
      </c>
      <c r="AC98" s="20">
        <f t="shared" si="40"/>
        <v>0</v>
      </c>
      <c r="AD98" s="20">
        <f t="shared" si="41"/>
        <v>0</v>
      </c>
    </row>
    <row r="99" spans="1:30" x14ac:dyDescent="0.35">
      <c r="A99" s="75"/>
      <c r="B99" s="29">
        <v>2</v>
      </c>
      <c r="C99" s="29">
        <v>0</v>
      </c>
      <c r="D99" s="29">
        <v>0</v>
      </c>
      <c r="E99" s="29">
        <v>1</v>
      </c>
      <c r="F99" s="30">
        <v>90</v>
      </c>
      <c r="G99" s="30">
        <v>140</v>
      </c>
      <c r="H99" s="30">
        <v>230</v>
      </c>
      <c r="I99" s="30">
        <v>119.8</v>
      </c>
      <c r="J99" s="31">
        <v>19</v>
      </c>
      <c r="K99" s="31">
        <v>18.100000000000001</v>
      </c>
      <c r="L99" s="31">
        <v>19.7</v>
      </c>
      <c r="N99" s="18">
        <f t="shared" si="25"/>
        <v>0</v>
      </c>
      <c r="O99" s="18" t="str">
        <f t="shared" si="42"/>
        <v>T7 (+) - 2 0 0 1</v>
      </c>
      <c r="P99" s="20">
        <f t="shared" si="27"/>
        <v>0</v>
      </c>
      <c r="Q99" s="20">
        <f t="shared" si="28"/>
        <v>0</v>
      </c>
      <c r="R99" s="20">
        <f t="shared" si="29"/>
        <v>0</v>
      </c>
      <c r="S99" s="20">
        <f t="shared" si="30"/>
        <v>0</v>
      </c>
      <c r="T99" s="20">
        <f t="shared" si="31"/>
        <v>0</v>
      </c>
      <c r="U99" s="20">
        <f t="shared" si="32"/>
        <v>0</v>
      </c>
      <c r="V99" s="20">
        <f t="shared" si="33"/>
        <v>0</v>
      </c>
      <c r="W99" s="20">
        <f t="shared" si="34"/>
        <v>0</v>
      </c>
      <c r="X99" s="20">
        <f t="shared" si="35"/>
        <v>0</v>
      </c>
      <c r="Y99" s="20">
        <f t="shared" si="36"/>
        <v>0</v>
      </c>
      <c r="Z99" s="20">
        <f t="shared" si="37"/>
        <v>0</v>
      </c>
      <c r="AA99" s="20">
        <f t="shared" si="38"/>
        <v>0</v>
      </c>
      <c r="AB99" s="20">
        <f t="shared" si="39"/>
        <v>0</v>
      </c>
      <c r="AC99" s="20">
        <f t="shared" si="40"/>
        <v>0</v>
      </c>
      <c r="AD99" s="20">
        <f t="shared" si="41"/>
        <v>0</v>
      </c>
    </row>
    <row r="100" spans="1:30" x14ac:dyDescent="0.35">
      <c r="A100" s="75"/>
      <c r="B100" s="29">
        <v>2</v>
      </c>
      <c r="C100" s="29">
        <v>0</v>
      </c>
      <c r="D100" s="29">
        <v>1</v>
      </c>
      <c r="E100" s="29">
        <v>0</v>
      </c>
      <c r="F100" s="30">
        <v>90</v>
      </c>
      <c r="G100" s="30">
        <v>150</v>
      </c>
      <c r="H100" s="30">
        <v>240</v>
      </c>
      <c r="I100" s="30">
        <v>120.4</v>
      </c>
      <c r="J100" s="31">
        <v>19.100000000000001</v>
      </c>
      <c r="K100" s="32" t="s">
        <v>36</v>
      </c>
      <c r="L100" s="31">
        <v>19.7</v>
      </c>
      <c r="N100" s="18">
        <f t="shared" si="25"/>
        <v>0</v>
      </c>
      <c r="O100" s="18" t="str">
        <f t="shared" si="42"/>
        <v>T7 (+) - 2 0 1 0</v>
      </c>
      <c r="P100" s="20">
        <f t="shared" si="27"/>
        <v>0</v>
      </c>
      <c r="Q100" s="20">
        <f t="shared" si="28"/>
        <v>0</v>
      </c>
      <c r="R100" s="20">
        <f t="shared" si="29"/>
        <v>0</v>
      </c>
      <c r="S100" s="20">
        <f t="shared" si="30"/>
        <v>0</v>
      </c>
      <c r="T100" s="20">
        <f t="shared" si="31"/>
        <v>0</v>
      </c>
      <c r="U100" s="20">
        <f t="shared" si="32"/>
        <v>0</v>
      </c>
      <c r="V100" s="20">
        <f t="shared" si="33"/>
        <v>0</v>
      </c>
      <c r="W100" s="20">
        <f t="shared" si="34"/>
        <v>0</v>
      </c>
      <c r="X100" s="20">
        <f t="shared" si="35"/>
        <v>0</v>
      </c>
      <c r="Y100" s="20">
        <f t="shared" si="36"/>
        <v>0</v>
      </c>
      <c r="Z100" s="20">
        <f t="shared" si="37"/>
        <v>0</v>
      </c>
      <c r="AA100" s="20">
        <f t="shared" si="38"/>
        <v>0</v>
      </c>
      <c r="AB100" s="20">
        <f t="shared" si="39"/>
        <v>0</v>
      </c>
      <c r="AC100" s="20">
        <f t="shared" si="40"/>
        <v>0</v>
      </c>
      <c r="AD100" s="20">
        <f t="shared" si="41"/>
        <v>0</v>
      </c>
    </row>
    <row r="101" spans="1:30" x14ac:dyDescent="0.35">
      <c r="A101" s="75"/>
      <c r="B101" s="29">
        <v>2</v>
      </c>
      <c r="C101" s="29">
        <v>0</v>
      </c>
      <c r="D101" s="29">
        <v>1</v>
      </c>
      <c r="E101" s="29">
        <v>1</v>
      </c>
      <c r="F101" s="30">
        <v>95</v>
      </c>
      <c r="G101" s="30">
        <v>155</v>
      </c>
      <c r="H101" s="30">
        <v>245</v>
      </c>
      <c r="I101" s="30">
        <v>125.4</v>
      </c>
      <c r="J101" s="51"/>
      <c r="K101" s="32" t="s">
        <v>36</v>
      </c>
      <c r="L101" s="31">
        <v>19.899999999999999</v>
      </c>
      <c r="N101" s="18">
        <f t="shared" si="25"/>
        <v>0</v>
      </c>
      <c r="O101" s="18" t="str">
        <f t="shared" si="42"/>
        <v>T7 (+) - 2 0 1 1</v>
      </c>
      <c r="P101" s="20">
        <f t="shared" si="27"/>
        <v>0</v>
      </c>
      <c r="Q101" s="20">
        <f t="shared" si="28"/>
        <v>0</v>
      </c>
      <c r="R101" s="20">
        <f t="shared" si="29"/>
        <v>0</v>
      </c>
      <c r="S101" s="20">
        <f t="shared" si="30"/>
        <v>0</v>
      </c>
      <c r="T101" s="20">
        <f t="shared" si="31"/>
        <v>0</v>
      </c>
      <c r="U101" s="20">
        <f t="shared" si="32"/>
        <v>0</v>
      </c>
      <c r="V101" s="20">
        <f t="shared" si="33"/>
        <v>0</v>
      </c>
      <c r="W101" s="20">
        <f t="shared" si="34"/>
        <v>0</v>
      </c>
      <c r="X101" s="20">
        <f t="shared" si="35"/>
        <v>0</v>
      </c>
      <c r="Y101" s="20">
        <f t="shared" si="36"/>
        <v>0</v>
      </c>
      <c r="Z101" s="20">
        <f t="shared" si="37"/>
        <v>0</v>
      </c>
      <c r="AA101" s="20">
        <f t="shared" si="38"/>
        <v>0</v>
      </c>
      <c r="AB101" s="20">
        <f t="shared" si="39"/>
        <v>0</v>
      </c>
      <c r="AC101" s="20">
        <f t="shared" si="40"/>
        <v>0</v>
      </c>
      <c r="AD101" s="20">
        <f t="shared" si="41"/>
        <v>0</v>
      </c>
    </row>
    <row r="102" spans="1:30" x14ac:dyDescent="0.35">
      <c r="A102" s="75"/>
      <c r="B102" s="29">
        <v>2</v>
      </c>
      <c r="C102" s="29">
        <v>1</v>
      </c>
      <c r="D102" s="29">
        <v>0</v>
      </c>
      <c r="E102" s="29">
        <v>0</v>
      </c>
      <c r="F102" s="30">
        <v>90</v>
      </c>
      <c r="G102" s="30">
        <v>140</v>
      </c>
      <c r="H102" s="30">
        <v>230</v>
      </c>
      <c r="I102" s="30">
        <v>120.3</v>
      </c>
      <c r="J102" s="31">
        <v>19</v>
      </c>
      <c r="K102" s="31">
        <v>18.100000000000001</v>
      </c>
      <c r="L102" s="31">
        <v>19.7</v>
      </c>
      <c r="N102" s="18">
        <f t="shared" si="25"/>
        <v>0</v>
      </c>
      <c r="O102" s="18" t="str">
        <f t="shared" si="42"/>
        <v>T7 (+) - 2 1 0 0</v>
      </c>
      <c r="P102" s="20">
        <f t="shared" si="27"/>
        <v>0</v>
      </c>
      <c r="Q102" s="20">
        <f t="shared" si="28"/>
        <v>0</v>
      </c>
      <c r="R102" s="20">
        <f t="shared" si="29"/>
        <v>0</v>
      </c>
      <c r="S102" s="20">
        <f t="shared" si="30"/>
        <v>0</v>
      </c>
      <c r="T102" s="20">
        <f t="shared" si="31"/>
        <v>0</v>
      </c>
      <c r="U102" s="20">
        <f t="shared" si="32"/>
        <v>0</v>
      </c>
      <c r="V102" s="20">
        <f t="shared" si="33"/>
        <v>0</v>
      </c>
      <c r="W102" s="20">
        <f t="shared" si="34"/>
        <v>0</v>
      </c>
      <c r="X102" s="20">
        <f t="shared" si="35"/>
        <v>0</v>
      </c>
      <c r="Y102" s="20">
        <f t="shared" si="36"/>
        <v>0</v>
      </c>
      <c r="Z102" s="20">
        <f t="shared" si="37"/>
        <v>0</v>
      </c>
      <c r="AA102" s="20">
        <f t="shared" si="38"/>
        <v>0</v>
      </c>
      <c r="AB102" s="20">
        <f t="shared" si="39"/>
        <v>0</v>
      </c>
      <c r="AC102" s="20">
        <f t="shared" si="40"/>
        <v>0</v>
      </c>
      <c r="AD102" s="20">
        <f t="shared" si="41"/>
        <v>0</v>
      </c>
    </row>
    <row r="103" spans="1:30" x14ac:dyDescent="0.35">
      <c r="A103" s="75"/>
      <c r="B103" s="29">
        <v>2</v>
      </c>
      <c r="C103" s="29">
        <v>1</v>
      </c>
      <c r="D103" s="29">
        <v>0</v>
      </c>
      <c r="E103" s="29">
        <v>1</v>
      </c>
      <c r="F103" s="30">
        <v>95</v>
      </c>
      <c r="G103" s="30">
        <v>145</v>
      </c>
      <c r="H103" s="30">
        <v>235</v>
      </c>
      <c r="I103" s="30">
        <v>125.3</v>
      </c>
      <c r="J103" s="31">
        <v>19.3</v>
      </c>
      <c r="K103" s="31">
        <v>18.5</v>
      </c>
      <c r="L103" s="31">
        <v>19.8</v>
      </c>
      <c r="N103" s="18">
        <f t="shared" si="25"/>
        <v>0</v>
      </c>
      <c r="O103" s="18" t="str">
        <f t="shared" si="42"/>
        <v>T7 (+) - 2 1 0 1</v>
      </c>
      <c r="P103" s="20">
        <f t="shared" si="27"/>
        <v>0</v>
      </c>
      <c r="Q103" s="20">
        <f t="shared" si="28"/>
        <v>0</v>
      </c>
      <c r="R103" s="20">
        <f t="shared" si="29"/>
        <v>0</v>
      </c>
      <c r="S103" s="20">
        <f t="shared" si="30"/>
        <v>0</v>
      </c>
      <c r="T103" s="20">
        <f t="shared" si="31"/>
        <v>0</v>
      </c>
      <c r="U103" s="20">
        <f t="shared" si="32"/>
        <v>0</v>
      </c>
      <c r="V103" s="20">
        <f t="shared" si="33"/>
        <v>0</v>
      </c>
      <c r="W103" s="20">
        <f t="shared" si="34"/>
        <v>0</v>
      </c>
      <c r="X103" s="20">
        <f t="shared" si="35"/>
        <v>0</v>
      </c>
      <c r="Y103" s="20">
        <f t="shared" si="36"/>
        <v>0</v>
      </c>
      <c r="Z103" s="20">
        <f t="shared" si="37"/>
        <v>0</v>
      </c>
      <c r="AA103" s="20">
        <f t="shared" si="38"/>
        <v>0</v>
      </c>
      <c r="AB103" s="20">
        <f t="shared" si="39"/>
        <v>0</v>
      </c>
      <c r="AC103" s="20">
        <f t="shared" si="40"/>
        <v>0</v>
      </c>
      <c r="AD103" s="20">
        <f t="shared" si="41"/>
        <v>0</v>
      </c>
    </row>
    <row r="104" spans="1:30" x14ac:dyDescent="0.35">
      <c r="A104" s="75"/>
      <c r="B104" s="29">
        <v>0</v>
      </c>
      <c r="C104" s="29">
        <v>2</v>
      </c>
      <c r="D104" s="29">
        <v>1</v>
      </c>
      <c r="E104" s="29">
        <v>0</v>
      </c>
      <c r="F104" s="30">
        <v>80</v>
      </c>
      <c r="G104" s="30">
        <v>150</v>
      </c>
      <c r="H104" s="30">
        <v>240</v>
      </c>
      <c r="I104" s="30">
        <v>114.2</v>
      </c>
      <c r="J104" s="31">
        <v>18.7</v>
      </c>
      <c r="K104" s="32" t="s">
        <v>36</v>
      </c>
      <c r="L104" s="31">
        <v>18.8</v>
      </c>
      <c r="N104" s="18">
        <f t="shared" si="25"/>
        <v>0</v>
      </c>
      <c r="O104" s="18" t="str">
        <f t="shared" si="42"/>
        <v>T7 (+) - 0 2 1 0</v>
      </c>
      <c r="P104" s="20">
        <f t="shared" si="27"/>
        <v>0</v>
      </c>
      <c r="Q104" s="20">
        <f t="shared" si="28"/>
        <v>0</v>
      </c>
      <c r="R104" s="20">
        <f t="shared" si="29"/>
        <v>0</v>
      </c>
      <c r="S104" s="20">
        <f t="shared" si="30"/>
        <v>0</v>
      </c>
      <c r="T104" s="20">
        <f t="shared" si="31"/>
        <v>0</v>
      </c>
      <c r="U104" s="20">
        <f t="shared" si="32"/>
        <v>0</v>
      </c>
      <c r="V104" s="20">
        <f t="shared" si="33"/>
        <v>0</v>
      </c>
      <c r="W104" s="20">
        <f t="shared" si="34"/>
        <v>0</v>
      </c>
      <c r="X104" s="20">
        <f t="shared" si="35"/>
        <v>0</v>
      </c>
      <c r="Y104" s="20">
        <f t="shared" si="36"/>
        <v>0</v>
      </c>
      <c r="Z104" s="20">
        <f t="shared" si="37"/>
        <v>0</v>
      </c>
      <c r="AA104" s="20">
        <f t="shared" si="38"/>
        <v>0</v>
      </c>
      <c r="AB104" s="20">
        <f t="shared" si="39"/>
        <v>0</v>
      </c>
      <c r="AC104" s="20">
        <f t="shared" si="40"/>
        <v>0</v>
      </c>
      <c r="AD104" s="20">
        <f t="shared" si="41"/>
        <v>0</v>
      </c>
    </row>
    <row r="105" spans="1:30" x14ac:dyDescent="0.35">
      <c r="A105" s="75"/>
      <c r="B105" s="29">
        <v>0</v>
      </c>
      <c r="C105" s="29">
        <v>2</v>
      </c>
      <c r="D105" s="29">
        <v>1</v>
      </c>
      <c r="E105" s="29">
        <v>1</v>
      </c>
      <c r="F105" s="30">
        <v>85</v>
      </c>
      <c r="G105" s="30">
        <v>155</v>
      </c>
      <c r="H105" s="30">
        <v>245</v>
      </c>
      <c r="I105" s="30">
        <v>119.2</v>
      </c>
      <c r="J105" s="51"/>
      <c r="K105" s="32" t="s">
        <v>36</v>
      </c>
      <c r="L105" s="31">
        <v>19.7</v>
      </c>
      <c r="N105" s="18">
        <f t="shared" si="25"/>
        <v>0</v>
      </c>
      <c r="O105" s="18" t="str">
        <f t="shared" si="42"/>
        <v>T7 (+) - 0 2 1 1</v>
      </c>
      <c r="P105" s="20">
        <f t="shared" si="27"/>
        <v>0</v>
      </c>
      <c r="Q105" s="20">
        <f t="shared" si="28"/>
        <v>0</v>
      </c>
      <c r="R105" s="20">
        <f t="shared" si="29"/>
        <v>0</v>
      </c>
      <c r="S105" s="20">
        <f t="shared" si="30"/>
        <v>0</v>
      </c>
      <c r="T105" s="20">
        <f t="shared" si="31"/>
        <v>0</v>
      </c>
      <c r="U105" s="20">
        <f t="shared" si="32"/>
        <v>0</v>
      </c>
      <c r="V105" s="20">
        <f t="shared" si="33"/>
        <v>0</v>
      </c>
      <c r="W105" s="20">
        <f t="shared" si="34"/>
        <v>0</v>
      </c>
      <c r="X105" s="20">
        <f t="shared" si="35"/>
        <v>0</v>
      </c>
      <c r="Y105" s="20">
        <f t="shared" si="36"/>
        <v>0</v>
      </c>
      <c r="Z105" s="20">
        <f t="shared" si="37"/>
        <v>0</v>
      </c>
      <c r="AA105" s="20">
        <f t="shared" si="38"/>
        <v>0</v>
      </c>
      <c r="AB105" s="20">
        <f t="shared" si="39"/>
        <v>0</v>
      </c>
      <c r="AC105" s="20">
        <f t="shared" si="40"/>
        <v>0</v>
      </c>
      <c r="AD105" s="20">
        <f t="shared" si="41"/>
        <v>0</v>
      </c>
    </row>
    <row r="106" spans="1:30" x14ac:dyDescent="0.35">
      <c r="A106" s="75"/>
      <c r="B106" s="29">
        <v>0</v>
      </c>
      <c r="C106" s="29">
        <v>2</v>
      </c>
      <c r="D106" s="29">
        <v>2</v>
      </c>
      <c r="E106" s="29">
        <v>0</v>
      </c>
      <c r="F106" s="30">
        <v>85</v>
      </c>
      <c r="G106" s="30">
        <v>155</v>
      </c>
      <c r="H106" s="30">
        <v>245</v>
      </c>
      <c r="I106" s="30">
        <v>119.8</v>
      </c>
      <c r="J106" s="51"/>
      <c r="K106" s="32" t="s">
        <v>36</v>
      </c>
      <c r="L106" s="31">
        <v>19.8</v>
      </c>
      <c r="N106" s="18">
        <f t="shared" si="25"/>
        <v>0</v>
      </c>
      <c r="O106" s="18" t="str">
        <f t="shared" si="42"/>
        <v>T7 (+) - 0 2 2 0</v>
      </c>
      <c r="P106" s="20">
        <f t="shared" si="27"/>
        <v>0</v>
      </c>
      <c r="Q106" s="20">
        <f t="shared" si="28"/>
        <v>0</v>
      </c>
      <c r="R106" s="20">
        <f t="shared" si="29"/>
        <v>0</v>
      </c>
      <c r="S106" s="20">
        <f t="shared" si="30"/>
        <v>0</v>
      </c>
      <c r="T106" s="20">
        <f t="shared" si="31"/>
        <v>0</v>
      </c>
      <c r="U106" s="20">
        <f t="shared" si="32"/>
        <v>0</v>
      </c>
      <c r="V106" s="20">
        <f t="shared" si="33"/>
        <v>0</v>
      </c>
      <c r="W106" s="20">
        <f t="shared" si="34"/>
        <v>0</v>
      </c>
      <c r="X106" s="20">
        <f t="shared" si="35"/>
        <v>0</v>
      </c>
      <c r="Y106" s="20">
        <f t="shared" si="36"/>
        <v>0</v>
      </c>
      <c r="Z106" s="20">
        <f t="shared" si="37"/>
        <v>0</v>
      </c>
      <c r="AA106" s="20">
        <f t="shared" si="38"/>
        <v>0</v>
      </c>
      <c r="AB106" s="20">
        <f t="shared" si="39"/>
        <v>0</v>
      </c>
      <c r="AC106" s="20">
        <f t="shared" si="40"/>
        <v>0</v>
      </c>
      <c r="AD106" s="20">
        <f t="shared" si="41"/>
        <v>0</v>
      </c>
    </row>
    <row r="107" spans="1:30" x14ac:dyDescent="0.35">
      <c r="A107" s="75"/>
      <c r="B107" s="29">
        <v>0</v>
      </c>
      <c r="C107" s="29">
        <v>2</v>
      </c>
      <c r="D107" s="29">
        <v>2</v>
      </c>
      <c r="E107" s="29">
        <v>1</v>
      </c>
      <c r="F107" s="30">
        <v>90</v>
      </c>
      <c r="G107" s="30">
        <v>160</v>
      </c>
      <c r="H107" s="30">
        <v>250</v>
      </c>
      <c r="I107" s="30">
        <v>124.8</v>
      </c>
      <c r="J107" s="51"/>
      <c r="K107" s="32" t="s">
        <v>36</v>
      </c>
      <c r="L107" s="31">
        <v>19.899999999999999</v>
      </c>
      <c r="N107" s="18">
        <f t="shared" si="25"/>
        <v>0</v>
      </c>
      <c r="O107" s="18" t="str">
        <f t="shared" si="42"/>
        <v>T7 (+) - 0 2 2 1</v>
      </c>
      <c r="P107" s="20">
        <f t="shared" si="27"/>
        <v>0</v>
      </c>
      <c r="Q107" s="20">
        <f t="shared" si="28"/>
        <v>0</v>
      </c>
      <c r="R107" s="20">
        <f t="shared" si="29"/>
        <v>0</v>
      </c>
      <c r="S107" s="20">
        <f t="shared" si="30"/>
        <v>0</v>
      </c>
      <c r="T107" s="20">
        <f t="shared" si="31"/>
        <v>0</v>
      </c>
      <c r="U107" s="20">
        <f t="shared" si="32"/>
        <v>0</v>
      </c>
      <c r="V107" s="20">
        <f t="shared" si="33"/>
        <v>0</v>
      </c>
      <c r="W107" s="20">
        <f t="shared" si="34"/>
        <v>0</v>
      </c>
      <c r="X107" s="20">
        <f t="shared" si="35"/>
        <v>0</v>
      </c>
      <c r="Y107" s="20">
        <f t="shared" si="36"/>
        <v>0</v>
      </c>
      <c r="Z107" s="20">
        <f t="shared" si="37"/>
        <v>0</v>
      </c>
      <c r="AA107" s="20">
        <f t="shared" si="38"/>
        <v>0</v>
      </c>
      <c r="AB107" s="20">
        <f t="shared" si="39"/>
        <v>0</v>
      </c>
      <c r="AC107" s="20">
        <f t="shared" si="40"/>
        <v>0</v>
      </c>
      <c r="AD107" s="20">
        <f t="shared" si="41"/>
        <v>0</v>
      </c>
    </row>
    <row r="108" spans="1:30" x14ac:dyDescent="0.35">
      <c r="A108" s="75"/>
      <c r="B108" s="29">
        <v>0</v>
      </c>
      <c r="C108" s="29">
        <v>2</v>
      </c>
      <c r="D108" s="29">
        <v>3</v>
      </c>
      <c r="E108" s="29">
        <v>0</v>
      </c>
      <c r="F108" s="30">
        <v>90</v>
      </c>
      <c r="G108" s="30">
        <v>160</v>
      </c>
      <c r="H108" s="30">
        <v>250</v>
      </c>
      <c r="I108" s="30">
        <v>125.4</v>
      </c>
      <c r="J108" s="51"/>
      <c r="K108" s="32" t="s">
        <v>36</v>
      </c>
      <c r="L108" s="31">
        <v>19.899999999999999</v>
      </c>
      <c r="N108" s="18">
        <f t="shared" si="25"/>
        <v>0</v>
      </c>
      <c r="O108" s="18" t="str">
        <f t="shared" si="42"/>
        <v>T7 (+) - 0 2 3 0</v>
      </c>
      <c r="P108" s="20">
        <f t="shared" si="27"/>
        <v>0</v>
      </c>
      <c r="Q108" s="20">
        <f t="shared" si="28"/>
        <v>0</v>
      </c>
      <c r="R108" s="20">
        <f t="shared" si="29"/>
        <v>0</v>
      </c>
      <c r="S108" s="20">
        <f t="shared" si="30"/>
        <v>0</v>
      </c>
      <c r="T108" s="20">
        <f t="shared" si="31"/>
        <v>0</v>
      </c>
      <c r="U108" s="20">
        <f t="shared" si="32"/>
        <v>0</v>
      </c>
      <c r="V108" s="20">
        <f t="shared" si="33"/>
        <v>0</v>
      </c>
      <c r="W108" s="20">
        <f t="shared" si="34"/>
        <v>0</v>
      </c>
      <c r="X108" s="20">
        <f t="shared" si="35"/>
        <v>0</v>
      </c>
      <c r="Y108" s="20">
        <f t="shared" si="36"/>
        <v>0</v>
      </c>
      <c r="Z108" s="20">
        <f t="shared" si="37"/>
        <v>0</v>
      </c>
      <c r="AA108" s="20">
        <f t="shared" si="38"/>
        <v>0</v>
      </c>
      <c r="AB108" s="20">
        <f t="shared" si="39"/>
        <v>0</v>
      </c>
      <c r="AC108" s="20">
        <f t="shared" si="40"/>
        <v>0</v>
      </c>
      <c r="AD108" s="20">
        <f t="shared" si="41"/>
        <v>0</v>
      </c>
    </row>
    <row r="109" spans="1:30" x14ac:dyDescent="0.35">
      <c r="A109" s="75"/>
      <c r="B109" s="29">
        <v>0</v>
      </c>
      <c r="C109" s="29">
        <v>2</v>
      </c>
      <c r="D109" s="29">
        <v>3</v>
      </c>
      <c r="E109" s="29">
        <v>1</v>
      </c>
      <c r="F109" s="30">
        <v>95</v>
      </c>
      <c r="G109" s="30">
        <v>165</v>
      </c>
      <c r="H109" s="30">
        <v>255</v>
      </c>
      <c r="I109" s="30">
        <v>130.4</v>
      </c>
      <c r="J109" s="51"/>
      <c r="K109" s="32" t="s">
        <v>36</v>
      </c>
      <c r="L109" s="31">
        <v>20.100000000000001</v>
      </c>
      <c r="N109" s="18">
        <f t="shared" si="25"/>
        <v>0</v>
      </c>
      <c r="O109" s="18" t="str">
        <f t="shared" si="42"/>
        <v>T7 (+) - 0 2 3 1</v>
      </c>
      <c r="P109" s="20">
        <f t="shared" si="27"/>
        <v>0</v>
      </c>
      <c r="Q109" s="20">
        <f t="shared" si="28"/>
        <v>0</v>
      </c>
      <c r="R109" s="20">
        <f t="shared" si="29"/>
        <v>0</v>
      </c>
      <c r="S109" s="20">
        <f t="shared" si="30"/>
        <v>0</v>
      </c>
      <c r="T109" s="20">
        <f t="shared" si="31"/>
        <v>0</v>
      </c>
      <c r="U109" s="20">
        <f t="shared" si="32"/>
        <v>0</v>
      </c>
      <c r="V109" s="20">
        <f t="shared" si="33"/>
        <v>0</v>
      </c>
      <c r="W109" s="20">
        <f t="shared" si="34"/>
        <v>0</v>
      </c>
      <c r="X109" s="20">
        <f t="shared" si="35"/>
        <v>0</v>
      </c>
      <c r="Y109" s="20">
        <f t="shared" si="36"/>
        <v>0</v>
      </c>
      <c r="Z109" s="20">
        <f t="shared" si="37"/>
        <v>0</v>
      </c>
      <c r="AA109" s="20">
        <f t="shared" si="38"/>
        <v>0</v>
      </c>
      <c r="AB109" s="20">
        <f t="shared" si="39"/>
        <v>0</v>
      </c>
      <c r="AC109" s="20">
        <f t="shared" si="40"/>
        <v>0</v>
      </c>
      <c r="AD109" s="20">
        <f t="shared" si="41"/>
        <v>0</v>
      </c>
    </row>
    <row r="110" spans="1:30" x14ac:dyDescent="0.35">
      <c r="A110" s="75"/>
      <c r="B110" s="29">
        <v>0</v>
      </c>
      <c r="C110" s="29">
        <v>3</v>
      </c>
      <c r="D110" s="29">
        <v>1</v>
      </c>
      <c r="E110" s="29">
        <v>0</v>
      </c>
      <c r="F110" s="30">
        <v>100</v>
      </c>
      <c r="G110" s="30">
        <v>170</v>
      </c>
      <c r="H110" s="30">
        <v>260</v>
      </c>
      <c r="I110" s="30">
        <v>136.69999999999999</v>
      </c>
      <c r="J110" s="51"/>
      <c r="K110" s="32" t="s">
        <v>36</v>
      </c>
      <c r="L110" s="31">
        <v>21.4</v>
      </c>
      <c r="N110" s="18">
        <f t="shared" si="25"/>
        <v>0</v>
      </c>
      <c r="O110" s="18" t="str">
        <f t="shared" si="42"/>
        <v>T7 (+) - 0 3 1 0</v>
      </c>
      <c r="P110" s="20">
        <f t="shared" si="27"/>
        <v>0</v>
      </c>
      <c r="Q110" s="20">
        <f t="shared" si="28"/>
        <v>0</v>
      </c>
      <c r="R110" s="20">
        <f t="shared" si="29"/>
        <v>0</v>
      </c>
      <c r="S110" s="20">
        <f t="shared" si="30"/>
        <v>0</v>
      </c>
      <c r="T110" s="20">
        <f t="shared" si="31"/>
        <v>0</v>
      </c>
      <c r="U110" s="20">
        <f t="shared" si="32"/>
        <v>0</v>
      </c>
      <c r="V110" s="20">
        <f t="shared" si="33"/>
        <v>0</v>
      </c>
      <c r="W110" s="20">
        <f t="shared" si="34"/>
        <v>0</v>
      </c>
      <c r="X110" s="20">
        <f t="shared" si="35"/>
        <v>0</v>
      </c>
      <c r="Y110" s="20">
        <f t="shared" si="36"/>
        <v>0</v>
      </c>
      <c r="Z110" s="20">
        <f t="shared" si="37"/>
        <v>0</v>
      </c>
      <c r="AA110" s="20">
        <f t="shared" si="38"/>
        <v>0</v>
      </c>
      <c r="AB110" s="20">
        <f t="shared" si="39"/>
        <v>0</v>
      </c>
      <c r="AC110" s="20">
        <f t="shared" si="40"/>
        <v>0</v>
      </c>
      <c r="AD110" s="20">
        <f t="shared" si="41"/>
        <v>0</v>
      </c>
    </row>
    <row r="111" spans="1:30" x14ac:dyDescent="0.35">
      <c r="A111" s="75"/>
      <c r="B111" s="29">
        <v>0</v>
      </c>
      <c r="C111" s="29">
        <v>3</v>
      </c>
      <c r="D111" s="29">
        <v>1</v>
      </c>
      <c r="E111" s="29">
        <v>1</v>
      </c>
      <c r="F111" s="30">
        <v>105</v>
      </c>
      <c r="G111" s="30">
        <v>175</v>
      </c>
      <c r="H111" s="30">
        <v>265</v>
      </c>
      <c r="I111" s="30">
        <v>141.69999999999999</v>
      </c>
      <c r="J111" s="51"/>
      <c r="K111" s="51"/>
      <c r="L111" s="31">
        <v>22.4</v>
      </c>
      <c r="N111" s="18">
        <f t="shared" si="25"/>
        <v>0</v>
      </c>
      <c r="O111" s="18" t="str">
        <f t="shared" si="42"/>
        <v>T7 (+) - 0 3 1 1</v>
      </c>
      <c r="P111" s="20">
        <f t="shared" si="27"/>
        <v>0</v>
      </c>
      <c r="Q111" s="20">
        <f t="shared" si="28"/>
        <v>0</v>
      </c>
      <c r="R111" s="20">
        <f t="shared" si="29"/>
        <v>0</v>
      </c>
      <c r="S111" s="20">
        <f t="shared" si="30"/>
        <v>0</v>
      </c>
      <c r="T111" s="20">
        <f t="shared" si="31"/>
        <v>0</v>
      </c>
      <c r="U111" s="20">
        <f t="shared" si="32"/>
        <v>0</v>
      </c>
      <c r="V111" s="20">
        <f t="shared" si="33"/>
        <v>0</v>
      </c>
      <c r="W111" s="20">
        <f t="shared" si="34"/>
        <v>0</v>
      </c>
      <c r="X111" s="20">
        <f t="shared" si="35"/>
        <v>0</v>
      </c>
      <c r="Y111" s="20">
        <f t="shared" si="36"/>
        <v>0</v>
      </c>
      <c r="Z111" s="20">
        <f t="shared" si="37"/>
        <v>0</v>
      </c>
      <c r="AA111" s="20">
        <f t="shared" si="38"/>
        <v>0</v>
      </c>
      <c r="AB111" s="20">
        <f t="shared" si="39"/>
        <v>0</v>
      </c>
      <c r="AC111" s="20">
        <f t="shared" si="40"/>
        <v>0</v>
      </c>
      <c r="AD111" s="20">
        <f t="shared" si="41"/>
        <v>0</v>
      </c>
    </row>
    <row r="112" spans="1:30" x14ac:dyDescent="0.35">
      <c r="A112" s="75"/>
      <c r="B112" s="29">
        <v>0</v>
      </c>
      <c r="C112" s="29">
        <v>3</v>
      </c>
      <c r="D112" s="29">
        <v>2</v>
      </c>
      <c r="E112" s="29">
        <v>0</v>
      </c>
      <c r="F112" s="30">
        <v>105</v>
      </c>
      <c r="G112" s="30">
        <v>175</v>
      </c>
      <c r="H112" s="30">
        <v>265</v>
      </c>
      <c r="I112" s="30">
        <v>142.30000000000001</v>
      </c>
      <c r="J112" s="51"/>
      <c r="K112" s="51"/>
      <c r="L112" s="31">
        <v>22.6</v>
      </c>
      <c r="N112" s="18">
        <f t="shared" si="25"/>
        <v>0</v>
      </c>
      <c r="O112" s="18" t="str">
        <f t="shared" si="42"/>
        <v>T7 (+) - 0 3 2 0</v>
      </c>
      <c r="P112" s="20">
        <f t="shared" si="27"/>
        <v>0</v>
      </c>
      <c r="Q112" s="20">
        <f t="shared" si="28"/>
        <v>0</v>
      </c>
      <c r="R112" s="20">
        <f t="shared" si="29"/>
        <v>0</v>
      </c>
      <c r="S112" s="20">
        <f t="shared" si="30"/>
        <v>0</v>
      </c>
      <c r="T112" s="20">
        <f t="shared" si="31"/>
        <v>0</v>
      </c>
      <c r="U112" s="20">
        <f t="shared" si="32"/>
        <v>0</v>
      </c>
      <c r="V112" s="20">
        <f t="shared" si="33"/>
        <v>0</v>
      </c>
      <c r="W112" s="20">
        <f t="shared" si="34"/>
        <v>0</v>
      </c>
      <c r="X112" s="20">
        <f t="shared" si="35"/>
        <v>0</v>
      </c>
      <c r="Y112" s="20">
        <f t="shared" si="36"/>
        <v>0</v>
      </c>
      <c r="Z112" s="20">
        <f t="shared" si="37"/>
        <v>0</v>
      </c>
      <c r="AA112" s="20">
        <f t="shared" si="38"/>
        <v>0</v>
      </c>
      <c r="AB112" s="20">
        <f t="shared" si="39"/>
        <v>0</v>
      </c>
      <c r="AC112" s="20">
        <f t="shared" si="40"/>
        <v>0</v>
      </c>
      <c r="AD112" s="20">
        <f t="shared" si="41"/>
        <v>0</v>
      </c>
    </row>
    <row r="113" spans="1:30" x14ac:dyDescent="0.35">
      <c r="A113" s="75"/>
      <c r="B113" s="29">
        <v>0</v>
      </c>
      <c r="C113" s="29">
        <v>3</v>
      </c>
      <c r="D113" s="29">
        <v>2</v>
      </c>
      <c r="E113" s="29">
        <v>1</v>
      </c>
      <c r="F113" s="30">
        <v>110</v>
      </c>
      <c r="G113" s="30">
        <v>180</v>
      </c>
      <c r="H113" s="30">
        <v>270</v>
      </c>
      <c r="I113" s="30">
        <v>147.30000000000001</v>
      </c>
      <c r="J113" s="51"/>
      <c r="K113" s="51"/>
      <c r="L113" s="31">
        <v>23.5</v>
      </c>
      <c r="N113" s="18">
        <f t="shared" si="25"/>
        <v>0</v>
      </c>
      <c r="O113" s="18" t="str">
        <f t="shared" si="42"/>
        <v>T7 (+) - 0 3 2 1</v>
      </c>
      <c r="P113" s="20">
        <f t="shared" si="27"/>
        <v>0</v>
      </c>
      <c r="Q113" s="20">
        <f t="shared" si="28"/>
        <v>0</v>
      </c>
      <c r="R113" s="20">
        <f t="shared" si="29"/>
        <v>0</v>
      </c>
      <c r="S113" s="20">
        <f t="shared" si="30"/>
        <v>0</v>
      </c>
      <c r="T113" s="20">
        <f t="shared" si="31"/>
        <v>0</v>
      </c>
      <c r="U113" s="20">
        <f t="shared" si="32"/>
        <v>0</v>
      </c>
      <c r="V113" s="20">
        <f t="shared" si="33"/>
        <v>0</v>
      </c>
      <c r="W113" s="20">
        <f t="shared" si="34"/>
        <v>0</v>
      </c>
      <c r="X113" s="20">
        <f t="shared" si="35"/>
        <v>0</v>
      </c>
      <c r="Y113" s="20">
        <f t="shared" si="36"/>
        <v>0</v>
      </c>
      <c r="Z113" s="20">
        <f t="shared" si="37"/>
        <v>0</v>
      </c>
      <c r="AA113" s="20">
        <f t="shared" si="38"/>
        <v>0</v>
      </c>
      <c r="AB113" s="20">
        <f t="shared" si="39"/>
        <v>0</v>
      </c>
      <c r="AC113" s="20">
        <f t="shared" si="40"/>
        <v>0</v>
      </c>
      <c r="AD113" s="20">
        <f t="shared" si="41"/>
        <v>0</v>
      </c>
    </row>
    <row r="114" spans="1:30" x14ac:dyDescent="0.35">
      <c r="A114" s="75"/>
      <c r="B114" s="29">
        <v>0</v>
      </c>
      <c r="C114" s="29">
        <v>3</v>
      </c>
      <c r="D114" s="29">
        <v>3</v>
      </c>
      <c r="E114" s="29">
        <v>0</v>
      </c>
      <c r="F114" s="30">
        <v>110</v>
      </c>
      <c r="G114" s="30">
        <v>180</v>
      </c>
      <c r="H114" s="30">
        <v>270</v>
      </c>
      <c r="I114" s="30">
        <v>147.9</v>
      </c>
      <c r="J114" s="51"/>
      <c r="K114" s="51"/>
      <c r="L114" s="31">
        <v>23.6</v>
      </c>
      <c r="N114" s="18">
        <f t="shared" si="25"/>
        <v>0</v>
      </c>
      <c r="O114" s="18" t="str">
        <f t="shared" si="42"/>
        <v>T7 (+) - 0 3 3 0</v>
      </c>
      <c r="P114" s="20">
        <f t="shared" si="27"/>
        <v>0</v>
      </c>
      <c r="Q114" s="20">
        <f t="shared" si="28"/>
        <v>0</v>
      </c>
      <c r="R114" s="20">
        <f t="shared" si="29"/>
        <v>0</v>
      </c>
      <c r="S114" s="20">
        <f t="shared" si="30"/>
        <v>0</v>
      </c>
      <c r="T114" s="20">
        <f t="shared" si="31"/>
        <v>0</v>
      </c>
      <c r="U114" s="20">
        <f t="shared" si="32"/>
        <v>0</v>
      </c>
      <c r="V114" s="20">
        <f t="shared" si="33"/>
        <v>0</v>
      </c>
      <c r="W114" s="20">
        <f t="shared" si="34"/>
        <v>0</v>
      </c>
      <c r="X114" s="20">
        <f t="shared" si="35"/>
        <v>0</v>
      </c>
      <c r="Y114" s="20">
        <f t="shared" si="36"/>
        <v>0</v>
      </c>
      <c r="Z114" s="20">
        <f t="shared" si="37"/>
        <v>0</v>
      </c>
      <c r="AA114" s="20">
        <f t="shared" si="38"/>
        <v>0</v>
      </c>
      <c r="AB114" s="20">
        <f t="shared" si="39"/>
        <v>0</v>
      </c>
      <c r="AC114" s="20">
        <f t="shared" si="40"/>
        <v>0</v>
      </c>
      <c r="AD114" s="20">
        <f t="shared" si="41"/>
        <v>0</v>
      </c>
    </row>
    <row r="115" spans="1:30" x14ac:dyDescent="0.35">
      <c r="A115" s="76"/>
      <c r="B115" s="29">
        <v>0</v>
      </c>
      <c r="C115" s="29">
        <v>3</v>
      </c>
      <c r="D115" s="29">
        <v>3</v>
      </c>
      <c r="E115" s="29">
        <v>1</v>
      </c>
      <c r="F115" s="30">
        <v>115</v>
      </c>
      <c r="G115" s="30">
        <v>185</v>
      </c>
      <c r="H115" s="30">
        <v>275</v>
      </c>
      <c r="I115" s="30">
        <v>152.9</v>
      </c>
      <c r="J115" s="51"/>
      <c r="K115" s="51"/>
      <c r="L115" s="51"/>
      <c r="N115" s="18">
        <f t="shared" si="25"/>
        <v>0</v>
      </c>
      <c r="O115" s="18" t="str">
        <f t="shared" si="42"/>
        <v>T7 (+) - 0 3 3 1</v>
      </c>
      <c r="P115" s="20">
        <f t="shared" si="27"/>
        <v>0</v>
      </c>
      <c r="Q115" s="20">
        <f t="shared" si="28"/>
        <v>0</v>
      </c>
      <c r="R115" s="20">
        <f t="shared" si="29"/>
        <v>0</v>
      </c>
      <c r="S115" s="20">
        <f t="shared" si="30"/>
        <v>0</v>
      </c>
      <c r="T115" s="20">
        <f t="shared" si="31"/>
        <v>0</v>
      </c>
      <c r="U115" s="20">
        <f t="shared" si="32"/>
        <v>0</v>
      </c>
      <c r="V115" s="20">
        <f t="shared" si="33"/>
        <v>0</v>
      </c>
      <c r="W115" s="20">
        <f t="shared" si="34"/>
        <v>0</v>
      </c>
      <c r="X115" s="20">
        <f t="shared" si="35"/>
        <v>0</v>
      </c>
      <c r="Y115" s="20">
        <f t="shared" si="36"/>
        <v>0</v>
      </c>
      <c r="Z115" s="20">
        <f t="shared" si="37"/>
        <v>0</v>
      </c>
      <c r="AA115" s="20">
        <f t="shared" si="38"/>
        <v>0</v>
      </c>
      <c r="AB115" s="20">
        <f t="shared" si="39"/>
        <v>0</v>
      </c>
      <c r="AC115" s="20">
        <f t="shared" si="40"/>
        <v>0</v>
      </c>
      <c r="AD115" s="20">
        <f t="shared" si="41"/>
        <v>0</v>
      </c>
    </row>
    <row r="117" spans="1:30" hidden="1" x14ac:dyDescent="0.35">
      <c r="A117" s="33" t="str">
        <f>IF(OR(P117=0,S117=0,V117=0,Y117=0,AB117=0),"Le logement selectionné n'est pas compatible avec l'Avis Technique DucoBox Hygro","")</f>
        <v/>
      </c>
      <c r="P117" s="72">
        <f>SUM(P4:R115)</f>
        <v>55</v>
      </c>
      <c r="Q117" s="72"/>
      <c r="R117" s="72"/>
      <c r="S117" s="72">
        <f>SUM(S4:U115)</f>
        <v>130</v>
      </c>
      <c r="T117" s="72"/>
      <c r="U117" s="72"/>
      <c r="V117" s="72">
        <f>SUM(V4:X115)</f>
        <v>220</v>
      </c>
      <c r="W117" s="72"/>
      <c r="X117" s="72"/>
      <c r="Y117" s="72">
        <f>SUM(Y4:AA115)</f>
        <v>87.4</v>
      </c>
      <c r="Z117" s="72"/>
      <c r="AA117" s="72"/>
      <c r="AB117" s="72">
        <f>SUM(AB4:AD115)</f>
        <v>15</v>
      </c>
      <c r="AC117" s="72"/>
      <c r="AD117" s="72"/>
    </row>
    <row r="118" spans="1:30" x14ac:dyDescent="0.35">
      <c r="P118" s="72" t="str">
        <f>P2</f>
        <v>Qvmin</v>
      </c>
      <c r="Q118" s="72"/>
      <c r="R118" s="72"/>
      <c r="S118" s="72" t="str">
        <f>S2</f>
        <v>Qvmax-réduit</v>
      </c>
      <c r="T118" s="72"/>
      <c r="U118" s="72"/>
      <c r="V118" s="72" t="str">
        <f>V2</f>
        <v>Qvmax</v>
      </c>
      <c r="W118" s="72"/>
      <c r="X118" s="72"/>
      <c r="Y118" s="72" t="str">
        <f>Y2</f>
        <v>Qvarepspec</v>
      </c>
      <c r="Z118" s="72"/>
      <c r="AA118" s="72"/>
      <c r="AB118" s="72" t="str">
        <f>AB2</f>
        <v>(W-Th-C)</v>
      </c>
      <c r="AC118" s="72"/>
      <c r="AD118" s="72"/>
    </row>
  </sheetData>
  <sheetProtection algorithmName="SHA-512" hashValue="doeJ6HZrZlUrJlV32aCJhb+0HKmwjoQWdeRSPj7zhnjk4h2Q9g/5QGo08jARNuALYsAx45ZcLYVdRCiGaccQmw==" saltValue="nLhs456YHG+tE9PwbcmCfQ==" spinCount="100000" sheet="1" objects="1" scenarios="1"/>
  <mergeCells count="26">
    <mergeCell ref="A1:L1"/>
    <mergeCell ref="A92:A115"/>
    <mergeCell ref="P2:R2"/>
    <mergeCell ref="P118:R118"/>
    <mergeCell ref="P117:R117"/>
    <mergeCell ref="A2:E2"/>
    <mergeCell ref="F2:I2"/>
    <mergeCell ref="J2:L2"/>
    <mergeCell ref="A68:A91"/>
    <mergeCell ref="A4:A7"/>
    <mergeCell ref="A8:A13"/>
    <mergeCell ref="A14:A27"/>
    <mergeCell ref="A28:A47"/>
    <mergeCell ref="A48:A67"/>
    <mergeCell ref="S2:U2"/>
    <mergeCell ref="V2:X2"/>
    <mergeCell ref="Y2:AA2"/>
    <mergeCell ref="AB2:AD2"/>
    <mergeCell ref="S117:U117"/>
    <mergeCell ref="AB117:AD117"/>
    <mergeCell ref="AB118:AD118"/>
    <mergeCell ref="S118:U118"/>
    <mergeCell ref="V117:X117"/>
    <mergeCell ref="V118:X118"/>
    <mergeCell ref="Y117:AA117"/>
    <mergeCell ref="Y118:AA118"/>
  </mergeCells>
  <conditionalFormatting sqref="P4:R115">
    <cfRule type="cellIs" dxfId="9" priority="5" operator="greaterThan">
      <formula>0</formula>
    </cfRule>
  </conditionalFormatting>
  <conditionalFormatting sqref="AB4:AD115">
    <cfRule type="cellIs" dxfId="8" priority="1" operator="greaterThan">
      <formula>0</formula>
    </cfRule>
  </conditionalFormatting>
  <conditionalFormatting sqref="S4:U115">
    <cfRule type="cellIs" dxfId="7" priority="4" operator="greaterThan">
      <formula>0</formula>
    </cfRule>
  </conditionalFormatting>
  <conditionalFormatting sqref="V4:X115">
    <cfRule type="cellIs" dxfId="6" priority="3" operator="greaterThan">
      <formula>0</formula>
    </cfRule>
  </conditionalFormatting>
  <conditionalFormatting sqref="Y4:AA115">
    <cfRule type="cellIs" dxfId="5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1A99-6F08-4D7B-B360-01F01C8498F9}">
  <dimension ref="A1:AD118"/>
  <sheetViews>
    <sheetView workbookViewId="0">
      <selection sqref="A1:L1"/>
    </sheetView>
  </sheetViews>
  <sheetFormatPr baseColWidth="10" defaultColWidth="9.08984375" defaultRowHeight="14.5" x14ac:dyDescent="0.35"/>
  <cols>
    <col min="1" max="1" width="9.90625" style="18" bestFit="1" customWidth="1"/>
    <col min="2" max="13" width="9.08984375" style="18"/>
    <col min="14" max="14" width="0" style="18" hidden="1" customWidth="1"/>
    <col min="15" max="15" width="12.453125" style="18" hidden="1" customWidth="1"/>
    <col min="16" max="30" width="0" style="18" hidden="1" customWidth="1"/>
    <col min="31" max="16384" width="9.08984375" style="18"/>
  </cols>
  <sheetData>
    <row r="1" spans="1:30" ht="21" customHeight="1" x14ac:dyDescent="0.35">
      <c r="A1" s="92" t="s">
        <v>66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52"/>
    </row>
    <row r="2" spans="1:30" x14ac:dyDescent="0.35">
      <c r="A2" s="93" t="s">
        <v>18</v>
      </c>
      <c r="B2" s="94"/>
      <c r="C2" s="94"/>
      <c r="D2" s="94"/>
      <c r="E2" s="95"/>
      <c r="F2" s="96" t="s">
        <v>19</v>
      </c>
      <c r="G2" s="97"/>
      <c r="H2" s="97"/>
      <c r="I2" s="98"/>
      <c r="J2" s="99" t="s">
        <v>20</v>
      </c>
      <c r="K2" s="100"/>
      <c r="L2" s="101"/>
      <c r="M2" s="34"/>
      <c r="N2" s="18" t="s">
        <v>41</v>
      </c>
      <c r="O2" s="18" t="str">
        <f>CONCATENATE('Logiciel BE'!C6," - ",'Logiciel BE'!C12," ",'Logiciel BE'!C11," ",'Logiciel BE'!C13," ",'Logiciel BE'!C14)</f>
        <v>T5 - 0 1 2 1</v>
      </c>
      <c r="P2" s="72" t="s">
        <v>47</v>
      </c>
      <c r="Q2" s="72"/>
      <c r="R2" s="72"/>
      <c r="S2" s="72" t="s">
        <v>45</v>
      </c>
      <c r="T2" s="72"/>
      <c r="U2" s="72"/>
      <c r="V2" s="72" t="s">
        <v>46</v>
      </c>
      <c r="W2" s="72"/>
      <c r="X2" s="72"/>
      <c r="Y2" s="72" t="s">
        <v>48</v>
      </c>
      <c r="Z2" s="72"/>
      <c r="AA2" s="72"/>
      <c r="AB2" s="72" t="s">
        <v>50</v>
      </c>
      <c r="AC2" s="72"/>
      <c r="AD2" s="72"/>
    </row>
    <row r="3" spans="1:30" ht="22.5" x14ac:dyDescent="0.35">
      <c r="A3" s="35" t="s">
        <v>21</v>
      </c>
      <c r="B3" s="36" t="s">
        <v>22</v>
      </c>
      <c r="C3" s="36" t="s">
        <v>23</v>
      </c>
      <c r="D3" s="36" t="s">
        <v>24</v>
      </c>
      <c r="E3" s="36" t="s">
        <v>25</v>
      </c>
      <c r="F3" s="37" t="s">
        <v>26</v>
      </c>
      <c r="G3" s="37" t="s">
        <v>27</v>
      </c>
      <c r="H3" s="37" t="s">
        <v>28</v>
      </c>
      <c r="I3" s="37" t="s">
        <v>29</v>
      </c>
      <c r="J3" s="36" t="s">
        <v>30</v>
      </c>
      <c r="K3" s="36" t="s">
        <v>31</v>
      </c>
      <c r="L3" s="36" t="s">
        <v>32</v>
      </c>
      <c r="M3" s="34"/>
      <c r="O3" s="20" t="str">
        <f>IF('Logiciel BE'!C22='Logiciel BE'!D42,P3,IF('Logiciel BE'!C22='Logiciel BE'!D43,Q3,IF('Logiciel BE'!C22='Logiciel BE'!D44,R3,"")))</f>
        <v>Hy OW OP</v>
      </c>
      <c r="P3" s="20" t="s">
        <v>42</v>
      </c>
      <c r="Q3" s="20" t="s">
        <v>43</v>
      </c>
      <c r="R3" s="20" t="s">
        <v>44</v>
      </c>
      <c r="S3" s="20" t="str">
        <f>P3</f>
        <v>Hy</v>
      </c>
      <c r="T3" s="20" t="str">
        <f t="shared" ref="T3:U3" si="0">Q3</f>
        <v>Hy OW</v>
      </c>
      <c r="U3" s="20" t="str">
        <f t="shared" si="0"/>
        <v>Hy OW OP</v>
      </c>
      <c r="V3" s="20" t="str">
        <f>P3</f>
        <v>Hy</v>
      </c>
      <c r="W3" s="20" t="str">
        <f t="shared" ref="W3:X3" si="1">Q3</f>
        <v>Hy OW</v>
      </c>
      <c r="X3" s="20" t="str">
        <f t="shared" si="1"/>
        <v>Hy OW OP</v>
      </c>
      <c r="Y3" s="20" t="str">
        <f>P3</f>
        <v>Hy</v>
      </c>
      <c r="Z3" s="20" t="str">
        <f t="shared" ref="Z3:AA3" si="2">Q3</f>
        <v>Hy OW</v>
      </c>
      <c r="AA3" s="20" t="str">
        <f t="shared" si="2"/>
        <v>Hy OW OP</v>
      </c>
      <c r="AB3" s="20" t="str">
        <f>P3</f>
        <v>Hy</v>
      </c>
      <c r="AC3" s="20" t="str">
        <f t="shared" ref="AC3:AD3" si="3">Q3</f>
        <v>Hy OW</v>
      </c>
      <c r="AD3" s="20" t="str">
        <f t="shared" si="3"/>
        <v>Hy OW OP</v>
      </c>
    </row>
    <row r="4" spans="1:30" x14ac:dyDescent="0.35">
      <c r="A4" s="102" t="s">
        <v>33</v>
      </c>
      <c r="B4" s="29">
        <v>1</v>
      </c>
      <c r="C4" s="29">
        <v>0</v>
      </c>
      <c r="D4" s="29">
        <v>0</v>
      </c>
      <c r="E4" s="29">
        <v>0</v>
      </c>
      <c r="F4" s="30">
        <v>25</v>
      </c>
      <c r="G4" s="30">
        <v>65</v>
      </c>
      <c r="H4" s="30">
        <v>135</v>
      </c>
      <c r="I4" s="30">
        <v>33.700000000000003</v>
      </c>
      <c r="J4" s="31">
        <v>12.9</v>
      </c>
      <c r="K4" s="51"/>
      <c r="L4" s="51"/>
      <c r="M4" s="34"/>
      <c r="N4" s="18">
        <f>IF($O$2=O4,1,0)</f>
        <v>0</v>
      </c>
      <c r="O4" s="18" t="str">
        <f>CONCATENATE("T1 - ",B4," ",C4," ",D4," ",E4)</f>
        <v>T1 - 1 0 0 0</v>
      </c>
      <c r="P4" s="20">
        <f>IF(AND($P$3=$O$3,N4=1),F4,0)</f>
        <v>0</v>
      </c>
      <c r="Q4" s="20">
        <f>IF(AND($Q$3=$O$3,N4=1),F4,0)</f>
        <v>0</v>
      </c>
      <c r="R4" s="20">
        <f>IF(AND($R$3=$O$3,N4=1),F4,0)</f>
        <v>0</v>
      </c>
      <c r="S4" s="20">
        <f>IF(AND($S$3=$O$3,N4=1),G4,0)</f>
        <v>0</v>
      </c>
      <c r="T4" s="20">
        <f>IF(AND($T$3=$O$3,N4=1),G4,0)</f>
        <v>0</v>
      </c>
      <c r="U4" s="20">
        <f>IF(AND($U$3=$O$3,N4=1),G4,0)</f>
        <v>0</v>
      </c>
      <c r="V4" s="20">
        <f>IF(AND($V$3=$O$3,N4=1),H4,0)</f>
        <v>0</v>
      </c>
      <c r="W4" s="20">
        <f>IF(AND($W$3=$O$3,N4=1),H4,0)</f>
        <v>0</v>
      </c>
      <c r="X4" s="20">
        <f>IF(AND($X$3=$O$3,N4=1),H4,0)</f>
        <v>0</v>
      </c>
      <c r="Y4" s="20">
        <f>IF(AND($Y$3=$O$3,N4=1),I4,0)</f>
        <v>0</v>
      </c>
      <c r="Z4" s="20">
        <f>IF(AND($Z$3=$O$3,N4=1),I4,0)</f>
        <v>0</v>
      </c>
      <c r="AA4" s="20">
        <f>IF(AND($AA$3=$O$3,N4=1),I4,0)</f>
        <v>0</v>
      </c>
      <c r="AB4" s="20">
        <f>IF(AND($AB$3=$O$3,N4=1),J4,0)</f>
        <v>0</v>
      </c>
      <c r="AC4" s="20">
        <f>IF(AND($AC$3=$O$3,N4=1),K4,0)</f>
        <v>0</v>
      </c>
      <c r="AD4" s="20">
        <f>IF(AND($AD$3=$O$3,N4=1),L4,0)</f>
        <v>0</v>
      </c>
    </row>
    <row r="5" spans="1:30" x14ac:dyDescent="0.35">
      <c r="A5" s="103"/>
      <c r="B5" s="29">
        <v>1</v>
      </c>
      <c r="C5" s="29">
        <v>0</v>
      </c>
      <c r="D5" s="29">
        <v>0</v>
      </c>
      <c r="E5" s="29">
        <v>1</v>
      </c>
      <c r="F5" s="30">
        <v>30</v>
      </c>
      <c r="G5" s="30">
        <v>85</v>
      </c>
      <c r="H5" s="30">
        <v>155</v>
      </c>
      <c r="I5" s="30">
        <v>38.700000000000003</v>
      </c>
      <c r="J5" s="31">
        <v>13.3</v>
      </c>
      <c r="K5" s="51"/>
      <c r="L5" s="51"/>
      <c r="M5" s="34"/>
      <c r="N5" s="18">
        <f t="shared" ref="N5:N68" si="4">IF($O$2=O5,1,0)</f>
        <v>0</v>
      </c>
      <c r="O5" s="18" t="str">
        <f t="shared" ref="O5:O7" si="5">CONCATENATE("T1 - ",B5," ",C5," ",D5," ",E5)</f>
        <v>T1 - 1 0 0 1</v>
      </c>
      <c r="P5" s="20">
        <f>IF(AND($P$3=$O$3,N5=1),F5,0)</f>
        <v>0</v>
      </c>
      <c r="Q5" s="20">
        <f t="shared" ref="Q5:Q68" si="6">IF(AND($Q$3=$O$3,N5=1),F5,0)</f>
        <v>0</v>
      </c>
      <c r="R5" s="20">
        <f t="shared" ref="R5:R68" si="7">IF(AND($R$3=$O$3,N5=1),F5,0)</f>
        <v>0</v>
      </c>
      <c r="S5" s="20">
        <f t="shared" ref="S5:S68" si="8">IF(AND($S$3=$O$3,N5=1),G5,0)</f>
        <v>0</v>
      </c>
      <c r="T5" s="20">
        <f t="shared" ref="T5:T68" si="9">IF(AND($T$3=$O$3,N5=1),G5,0)</f>
        <v>0</v>
      </c>
      <c r="U5" s="20">
        <f t="shared" ref="U5:U68" si="10">IF(AND($U$3=$O$3,N5=1),G5,0)</f>
        <v>0</v>
      </c>
      <c r="V5" s="20">
        <f t="shared" ref="V5:V68" si="11">IF(AND($V$3=$O$3,N5=1),H5,0)</f>
        <v>0</v>
      </c>
      <c r="W5" s="20">
        <f t="shared" ref="W5:W68" si="12">IF(AND($W$3=$O$3,N5=1),H5,0)</f>
        <v>0</v>
      </c>
      <c r="X5" s="20">
        <f t="shared" ref="X5:X68" si="13">IF(AND($X$3=$O$3,N5=1),H5,0)</f>
        <v>0</v>
      </c>
      <c r="Y5" s="20">
        <f t="shared" ref="Y5:Y68" si="14">IF(AND($Y$3=$O$3,N5=1),I5,0)</f>
        <v>0</v>
      </c>
      <c r="Z5" s="20">
        <f t="shared" ref="Z5:Z68" si="15">IF(AND($Z$3=$O$3,N5=1),I5,0)</f>
        <v>0</v>
      </c>
      <c r="AA5" s="20">
        <f t="shared" ref="AA5:AA68" si="16">IF(AND($AA$3=$O$3,N5=1),I5,0)</f>
        <v>0</v>
      </c>
      <c r="AB5" s="20">
        <f t="shared" ref="AB5:AB68" si="17">IF(AND($AB$3=$O$3,N5=1),J5,0)</f>
        <v>0</v>
      </c>
      <c r="AC5" s="20">
        <f t="shared" ref="AC5:AC68" si="18">IF(AND($AC$3=$O$3,N5=1),K5,0)</f>
        <v>0</v>
      </c>
      <c r="AD5" s="20">
        <f t="shared" ref="AD5:AD68" si="19">IF(AND($AD$3=$O$3,N5=1),L5,0)</f>
        <v>0</v>
      </c>
    </row>
    <row r="6" spans="1:30" x14ac:dyDescent="0.35">
      <c r="A6" s="103"/>
      <c r="B6" s="29">
        <v>0</v>
      </c>
      <c r="C6" s="29">
        <v>1</v>
      </c>
      <c r="D6" s="29">
        <v>1</v>
      </c>
      <c r="E6" s="29">
        <v>0</v>
      </c>
      <c r="F6" s="30">
        <v>25</v>
      </c>
      <c r="G6" s="30">
        <v>70</v>
      </c>
      <c r="H6" s="30">
        <v>140</v>
      </c>
      <c r="I6" s="30">
        <v>33.700000000000003</v>
      </c>
      <c r="J6" s="31">
        <v>12.9</v>
      </c>
      <c r="K6" s="51"/>
      <c r="L6" s="51"/>
      <c r="M6" s="34"/>
      <c r="N6" s="18">
        <f t="shared" si="4"/>
        <v>0</v>
      </c>
      <c r="O6" s="18" t="str">
        <f t="shared" si="5"/>
        <v>T1 - 0 1 1 0</v>
      </c>
      <c r="P6" s="20">
        <f t="shared" ref="P6:P68" si="20">IF(AND($P$3=$O$3,N6=1),F6,0)</f>
        <v>0</v>
      </c>
      <c r="Q6" s="20">
        <f t="shared" si="6"/>
        <v>0</v>
      </c>
      <c r="R6" s="20">
        <f t="shared" si="7"/>
        <v>0</v>
      </c>
      <c r="S6" s="20">
        <f t="shared" si="8"/>
        <v>0</v>
      </c>
      <c r="T6" s="20">
        <f t="shared" si="9"/>
        <v>0</v>
      </c>
      <c r="U6" s="20">
        <f t="shared" si="10"/>
        <v>0</v>
      </c>
      <c r="V6" s="20">
        <f t="shared" si="11"/>
        <v>0</v>
      </c>
      <c r="W6" s="20">
        <f t="shared" si="12"/>
        <v>0</v>
      </c>
      <c r="X6" s="20">
        <f t="shared" si="13"/>
        <v>0</v>
      </c>
      <c r="Y6" s="20">
        <f t="shared" si="14"/>
        <v>0</v>
      </c>
      <c r="Z6" s="20">
        <f t="shared" si="15"/>
        <v>0</v>
      </c>
      <c r="AA6" s="20">
        <f t="shared" si="16"/>
        <v>0</v>
      </c>
      <c r="AB6" s="20">
        <f t="shared" si="17"/>
        <v>0</v>
      </c>
      <c r="AC6" s="20">
        <f t="shared" si="18"/>
        <v>0</v>
      </c>
      <c r="AD6" s="20">
        <f t="shared" si="19"/>
        <v>0</v>
      </c>
    </row>
    <row r="7" spans="1:30" x14ac:dyDescent="0.35">
      <c r="A7" s="104"/>
      <c r="B7" s="29">
        <v>0</v>
      </c>
      <c r="C7" s="29">
        <v>1</v>
      </c>
      <c r="D7" s="29">
        <v>1</v>
      </c>
      <c r="E7" s="29">
        <v>1</v>
      </c>
      <c r="F7" s="30">
        <v>30</v>
      </c>
      <c r="G7" s="30">
        <v>75</v>
      </c>
      <c r="H7" s="30">
        <v>145</v>
      </c>
      <c r="I7" s="30">
        <v>38.700000000000003</v>
      </c>
      <c r="J7" s="31">
        <v>13.3</v>
      </c>
      <c r="K7" s="51"/>
      <c r="L7" s="51"/>
      <c r="M7" s="34"/>
      <c r="N7" s="18">
        <f t="shared" si="4"/>
        <v>0</v>
      </c>
      <c r="O7" s="18" t="str">
        <f t="shared" si="5"/>
        <v>T1 - 0 1 1 1</v>
      </c>
      <c r="P7" s="20">
        <f t="shared" si="20"/>
        <v>0</v>
      </c>
      <c r="Q7" s="20">
        <f t="shared" si="6"/>
        <v>0</v>
      </c>
      <c r="R7" s="20">
        <f t="shared" si="7"/>
        <v>0</v>
      </c>
      <c r="S7" s="20">
        <f t="shared" si="8"/>
        <v>0</v>
      </c>
      <c r="T7" s="20">
        <f t="shared" si="9"/>
        <v>0</v>
      </c>
      <c r="U7" s="20">
        <f t="shared" si="10"/>
        <v>0</v>
      </c>
      <c r="V7" s="20">
        <f t="shared" si="11"/>
        <v>0</v>
      </c>
      <c r="W7" s="20">
        <f t="shared" si="12"/>
        <v>0</v>
      </c>
      <c r="X7" s="20">
        <f t="shared" si="13"/>
        <v>0</v>
      </c>
      <c r="Y7" s="20">
        <f t="shared" si="14"/>
        <v>0</v>
      </c>
      <c r="Z7" s="20">
        <f t="shared" si="15"/>
        <v>0</v>
      </c>
      <c r="AA7" s="20">
        <f t="shared" si="16"/>
        <v>0</v>
      </c>
      <c r="AB7" s="20">
        <f t="shared" si="17"/>
        <v>0</v>
      </c>
      <c r="AC7" s="20">
        <f t="shared" si="18"/>
        <v>0</v>
      </c>
      <c r="AD7" s="20">
        <f t="shared" si="19"/>
        <v>0</v>
      </c>
    </row>
    <row r="8" spans="1:30" x14ac:dyDescent="0.35">
      <c r="A8" s="74" t="s">
        <v>34</v>
      </c>
      <c r="B8" s="29">
        <v>1</v>
      </c>
      <c r="C8" s="29">
        <v>0</v>
      </c>
      <c r="D8" s="29">
        <v>0</v>
      </c>
      <c r="E8" s="29">
        <v>0</v>
      </c>
      <c r="F8" s="30">
        <v>25</v>
      </c>
      <c r="G8" s="30">
        <v>65</v>
      </c>
      <c r="H8" s="30">
        <v>135</v>
      </c>
      <c r="I8" s="30">
        <v>35.9</v>
      </c>
      <c r="J8" s="31">
        <v>13</v>
      </c>
      <c r="K8" s="51"/>
      <c r="L8" s="51"/>
      <c r="M8" s="34"/>
      <c r="N8" s="18">
        <f t="shared" si="4"/>
        <v>0</v>
      </c>
      <c r="O8" s="18" t="str">
        <f t="shared" ref="O8:O13" si="21">CONCATENATE("T2 - ",B8," ",C8," ",D8," ",E8)</f>
        <v>T2 - 1 0 0 0</v>
      </c>
      <c r="P8" s="20">
        <f t="shared" si="20"/>
        <v>0</v>
      </c>
      <c r="Q8" s="20">
        <f t="shared" si="6"/>
        <v>0</v>
      </c>
      <c r="R8" s="20">
        <f t="shared" si="7"/>
        <v>0</v>
      </c>
      <c r="S8" s="20">
        <f t="shared" si="8"/>
        <v>0</v>
      </c>
      <c r="T8" s="20">
        <f t="shared" si="9"/>
        <v>0</v>
      </c>
      <c r="U8" s="20">
        <f t="shared" si="10"/>
        <v>0</v>
      </c>
      <c r="V8" s="20">
        <f t="shared" si="11"/>
        <v>0</v>
      </c>
      <c r="W8" s="20">
        <f t="shared" si="12"/>
        <v>0</v>
      </c>
      <c r="X8" s="20">
        <f t="shared" si="13"/>
        <v>0</v>
      </c>
      <c r="Y8" s="20">
        <f t="shared" si="14"/>
        <v>0</v>
      </c>
      <c r="Z8" s="20">
        <f t="shared" si="15"/>
        <v>0</v>
      </c>
      <c r="AA8" s="20">
        <f t="shared" si="16"/>
        <v>0</v>
      </c>
      <c r="AB8" s="20">
        <f t="shared" si="17"/>
        <v>0</v>
      </c>
      <c r="AC8" s="20">
        <f t="shared" si="18"/>
        <v>0</v>
      </c>
      <c r="AD8" s="20">
        <f t="shared" si="19"/>
        <v>0</v>
      </c>
    </row>
    <row r="9" spans="1:30" x14ac:dyDescent="0.35">
      <c r="A9" s="75"/>
      <c r="B9" s="29">
        <v>1</v>
      </c>
      <c r="C9" s="29">
        <v>0</v>
      </c>
      <c r="D9" s="29">
        <v>0</v>
      </c>
      <c r="E9" s="29">
        <v>1</v>
      </c>
      <c r="F9" s="30">
        <v>30</v>
      </c>
      <c r="G9" s="30">
        <v>85</v>
      </c>
      <c r="H9" s="30">
        <v>155</v>
      </c>
      <c r="I9" s="30">
        <v>40.9</v>
      </c>
      <c r="J9" s="31">
        <v>13.4</v>
      </c>
      <c r="K9" s="51"/>
      <c r="L9" s="51"/>
      <c r="M9" s="34"/>
      <c r="N9" s="18">
        <f t="shared" si="4"/>
        <v>0</v>
      </c>
      <c r="O9" s="18" t="str">
        <f t="shared" si="21"/>
        <v>T2 - 1 0 0 1</v>
      </c>
      <c r="P9" s="20">
        <f t="shared" si="20"/>
        <v>0</v>
      </c>
      <c r="Q9" s="20">
        <f t="shared" si="6"/>
        <v>0</v>
      </c>
      <c r="R9" s="20">
        <f t="shared" si="7"/>
        <v>0</v>
      </c>
      <c r="S9" s="20">
        <f t="shared" si="8"/>
        <v>0</v>
      </c>
      <c r="T9" s="20">
        <f t="shared" si="9"/>
        <v>0</v>
      </c>
      <c r="U9" s="20">
        <f t="shared" si="10"/>
        <v>0</v>
      </c>
      <c r="V9" s="20">
        <f t="shared" si="11"/>
        <v>0</v>
      </c>
      <c r="W9" s="20">
        <f t="shared" si="12"/>
        <v>0</v>
      </c>
      <c r="X9" s="20">
        <f t="shared" si="13"/>
        <v>0</v>
      </c>
      <c r="Y9" s="20">
        <f t="shared" si="14"/>
        <v>0</v>
      </c>
      <c r="Z9" s="20">
        <f t="shared" si="15"/>
        <v>0</v>
      </c>
      <c r="AA9" s="20">
        <f t="shared" si="16"/>
        <v>0</v>
      </c>
      <c r="AB9" s="20">
        <f t="shared" si="17"/>
        <v>0</v>
      </c>
      <c r="AC9" s="20">
        <f t="shared" si="18"/>
        <v>0</v>
      </c>
      <c r="AD9" s="20">
        <f t="shared" si="19"/>
        <v>0</v>
      </c>
    </row>
    <row r="10" spans="1:30" x14ac:dyDescent="0.35">
      <c r="A10" s="75"/>
      <c r="B10" s="29">
        <v>1</v>
      </c>
      <c r="C10" s="29">
        <v>0</v>
      </c>
      <c r="D10" s="29">
        <v>1</v>
      </c>
      <c r="E10" s="29">
        <v>0</v>
      </c>
      <c r="F10" s="30">
        <v>30</v>
      </c>
      <c r="G10" s="30">
        <v>95</v>
      </c>
      <c r="H10" s="30">
        <v>165</v>
      </c>
      <c r="I10" s="30">
        <v>41.6</v>
      </c>
      <c r="J10" s="31">
        <v>13.5</v>
      </c>
      <c r="K10" s="31">
        <v>9.8000000000000007</v>
      </c>
      <c r="L10" s="31">
        <v>10.3</v>
      </c>
      <c r="M10" s="34"/>
      <c r="N10" s="18">
        <f t="shared" si="4"/>
        <v>0</v>
      </c>
      <c r="O10" s="18" t="str">
        <f t="shared" si="21"/>
        <v>T2 - 1 0 1 0</v>
      </c>
      <c r="P10" s="20">
        <f t="shared" si="20"/>
        <v>0</v>
      </c>
      <c r="Q10" s="20">
        <f t="shared" si="6"/>
        <v>0</v>
      </c>
      <c r="R10" s="20">
        <f t="shared" si="7"/>
        <v>0</v>
      </c>
      <c r="S10" s="20">
        <f t="shared" si="8"/>
        <v>0</v>
      </c>
      <c r="T10" s="20">
        <f t="shared" si="9"/>
        <v>0</v>
      </c>
      <c r="U10" s="20">
        <f t="shared" si="10"/>
        <v>0</v>
      </c>
      <c r="V10" s="20">
        <f t="shared" si="11"/>
        <v>0</v>
      </c>
      <c r="W10" s="20">
        <f t="shared" si="12"/>
        <v>0</v>
      </c>
      <c r="X10" s="20">
        <f t="shared" si="13"/>
        <v>0</v>
      </c>
      <c r="Y10" s="20">
        <f t="shared" si="14"/>
        <v>0</v>
      </c>
      <c r="Z10" s="20">
        <f t="shared" si="15"/>
        <v>0</v>
      </c>
      <c r="AA10" s="20">
        <f t="shared" si="16"/>
        <v>0</v>
      </c>
      <c r="AB10" s="20">
        <f t="shared" si="17"/>
        <v>0</v>
      </c>
      <c r="AC10" s="20">
        <f t="shared" si="18"/>
        <v>0</v>
      </c>
      <c r="AD10" s="20">
        <f t="shared" si="19"/>
        <v>0</v>
      </c>
    </row>
    <row r="11" spans="1:30" x14ac:dyDescent="0.35">
      <c r="A11" s="75"/>
      <c r="B11" s="29">
        <v>1</v>
      </c>
      <c r="C11" s="29">
        <v>0</v>
      </c>
      <c r="D11" s="29">
        <v>1</v>
      </c>
      <c r="E11" s="29">
        <v>1</v>
      </c>
      <c r="F11" s="30">
        <v>35</v>
      </c>
      <c r="G11" s="30">
        <v>100</v>
      </c>
      <c r="H11" s="30">
        <v>170</v>
      </c>
      <c r="I11" s="30">
        <v>46.6</v>
      </c>
      <c r="J11" s="31">
        <v>13.8</v>
      </c>
      <c r="K11" s="31">
        <v>10.1</v>
      </c>
      <c r="L11" s="31">
        <v>10.5</v>
      </c>
      <c r="M11" s="34"/>
      <c r="N11" s="18">
        <f t="shared" si="4"/>
        <v>0</v>
      </c>
      <c r="O11" s="18" t="str">
        <f t="shared" si="21"/>
        <v>T2 - 1 0 1 1</v>
      </c>
      <c r="P11" s="20">
        <f t="shared" si="20"/>
        <v>0</v>
      </c>
      <c r="Q11" s="20">
        <f t="shared" si="6"/>
        <v>0</v>
      </c>
      <c r="R11" s="20">
        <f t="shared" si="7"/>
        <v>0</v>
      </c>
      <c r="S11" s="20">
        <f t="shared" si="8"/>
        <v>0</v>
      </c>
      <c r="T11" s="20">
        <f t="shared" si="9"/>
        <v>0</v>
      </c>
      <c r="U11" s="20">
        <f t="shared" si="10"/>
        <v>0</v>
      </c>
      <c r="V11" s="20">
        <f t="shared" si="11"/>
        <v>0</v>
      </c>
      <c r="W11" s="20">
        <f t="shared" si="12"/>
        <v>0</v>
      </c>
      <c r="X11" s="20">
        <f t="shared" si="13"/>
        <v>0</v>
      </c>
      <c r="Y11" s="20">
        <f t="shared" si="14"/>
        <v>0</v>
      </c>
      <c r="Z11" s="20">
        <f t="shared" si="15"/>
        <v>0</v>
      </c>
      <c r="AA11" s="20">
        <f t="shared" si="16"/>
        <v>0</v>
      </c>
      <c r="AB11" s="20">
        <f t="shared" si="17"/>
        <v>0</v>
      </c>
      <c r="AC11" s="20">
        <f t="shared" si="18"/>
        <v>0</v>
      </c>
      <c r="AD11" s="20">
        <f t="shared" si="19"/>
        <v>0</v>
      </c>
    </row>
    <row r="12" spans="1:30" x14ac:dyDescent="0.35">
      <c r="A12" s="75"/>
      <c r="B12" s="29">
        <v>0</v>
      </c>
      <c r="C12" s="29">
        <v>1</v>
      </c>
      <c r="D12" s="29">
        <v>1</v>
      </c>
      <c r="E12" s="29">
        <v>0</v>
      </c>
      <c r="F12" s="30">
        <v>25</v>
      </c>
      <c r="G12" s="30">
        <v>70</v>
      </c>
      <c r="H12" s="30">
        <v>140</v>
      </c>
      <c r="I12" s="30">
        <v>36.1</v>
      </c>
      <c r="J12" s="31">
        <v>13.1</v>
      </c>
      <c r="K12" s="51"/>
      <c r="L12" s="51"/>
      <c r="M12" s="34"/>
      <c r="N12" s="18">
        <f t="shared" si="4"/>
        <v>0</v>
      </c>
      <c r="O12" s="18" t="str">
        <f t="shared" si="21"/>
        <v>T2 - 0 1 1 0</v>
      </c>
      <c r="P12" s="20">
        <f t="shared" si="20"/>
        <v>0</v>
      </c>
      <c r="Q12" s="20">
        <f t="shared" si="6"/>
        <v>0</v>
      </c>
      <c r="R12" s="20">
        <f t="shared" si="7"/>
        <v>0</v>
      </c>
      <c r="S12" s="20">
        <f t="shared" si="8"/>
        <v>0</v>
      </c>
      <c r="T12" s="20">
        <f t="shared" si="9"/>
        <v>0</v>
      </c>
      <c r="U12" s="20">
        <f t="shared" si="10"/>
        <v>0</v>
      </c>
      <c r="V12" s="20">
        <f t="shared" si="11"/>
        <v>0</v>
      </c>
      <c r="W12" s="20">
        <f t="shared" si="12"/>
        <v>0</v>
      </c>
      <c r="X12" s="20">
        <f t="shared" si="13"/>
        <v>0</v>
      </c>
      <c r="Y12" s="20">
        <f t="shared" si="14"/>
        <v>0</v>
      </c>
      <c r="Z12" s="20">
        <f t="shared" si="15"/>
        <v>0</v>
      </c>
      <c r="AA12" s="20">
        <f t="shared" si="16"/>
        <v>0</v>
      </c>
      <c r="AB12" s="20">
        <f t="shared" si="17"/>
        <v>0</v>
      </c>
      <c r="AC12" s="20">
        <f t="shared" si="18"/>
        <v>0</v>
      </c>
      <c r="AD12" s="20">
        <f t="shared" si="19"/>
        <v>0</v>
      </c>
    </row>
    <row r="13" spans="1:30" x14ac:dyDescent="0.35">
      <c r="A13" s="76"/>
      <c r="B13" s="29">
        <v>0</v>
      </c>
      <c r="C13" s="29">
        <v>1</v>
      </c>
      <c r="D13" s="29">
        <v>1</v>
      </c>
      <c r="E13" s="29">
        <v>1</v>
      </c>
      <c r="F13" s="30">
        <v>30</v>
      </c>
      <c r="G13" s="30">
        <v>75</v>
      </c>
      <c r="H13" s="30">
        <v>145</v>
      </c>
      <c r="I13" s="30">
        <v>41.1</v>
      </c>
      <c r="J13" s="31">
        <v>13.4</v>
      </c>
      <c r="K13" s="51"/>
      <c r="L13" s="51"/>
      <c r="M13" s="34"/>
      <c r="N13" s="18">
        <f t="shared" si="4"/>
        <v>0</v>
      </c>
      <c r="O13" s="18" t="str">
        <f t="shared" si="21"/>
        <v>T2 - 0 1 1 1</v>
      </c>
      <c r="P13" s="20">
        <f t="shared" si="20"/>
        <v>0</v>
      </c>
      <c r="Q13" s="20">
        <f t="shared" si="6"/>
        <v>0</v>
      </c>
      <c r="R13" s="20">
        <f t="shared" si="7"/>
        <v>0</v>
      </c>
      <c r="S13" s="20">
        <f t="shared" si="8"/>
        <v>0</v>
      </c>
      <c r="T13" s="20">
        <f t="shared" si="9"/>
        <v>0</v>
      </c>
      <c r="U13" s="20">
        <f t="shared" si="10"/>
        <v>0</v>
      </c>
      <c r="V13" s="20">
        <f t="shared" si="11"/>
        <v>0</v>
      </c>
      <c r="W13" s="20">
        <f t="shared" si="12"/>
        <v>0</v>
      </c>
      <c r="X13" s="20">
        <f t="shared" si="13"/>
        <v>0</v>
      </c>
      <c r="Y13" s="20">
        <f t="shared" si="14"/>
        <v>0</v>
      </c>
      <c r="Z13" s="20">
        <f t="shared" si="15"/>
        <v>0</v>
      </c>
      <c r="AA13" s="20">
        <f t="shared" si="16"/>
        <v>0</v>
      </c>
      <c r="AB13" s="20">
        <f t="shared" si="17"/>
        <v>0</v>
      </c>
      <c r="AC13" s="20">
        <f t="shared" si="18"/>
        <v>0</v>
      </c>
      <c r="AD13" s="20">
        <f t="shared" si="19"/>
        <v>0</v>
      </c>
    </row>
    <row r="14" spans="1:30" x14ac:dyDescent="0.35">
      <c r="A14" s="74" t="s">
        <v>35</v>
      </c>
      <c r="B14" s="29">
        <v>1</v>
      </c>
      <c r="C14" s="29">
        <v>0</v>
      </c>
      <c r="D14" s="29">
        <v>0</v>
      </c>
      <c r="E14" s="29">
        <v>0</v>
      </c>
      <c r="F14" s="30">
        <v>40</v>
      </c>
      <c r="G14" s="30">
        <v>90</v>
      </c>
      <c r="H14" s="30">
        <v>180</v>
      </c>
      <c r="I14" s="30">
        <v>57.6</v>
      </c>
      <c r="J14" s="31">
        <v>14.4</v>
      </c>
      <c r="K14" s="31">
        <v>10.5</v>
      </c>
      <c r="L14" s="31">
        <v>10.9</v>
      </c>
      <c r="M14" s="34"/>
      <c r="N14" s="18">
        <f t="shared" si="4"/>
        <v>0</v>
      </c>
      <c r="O14" s="18" t="str">
        <f t="shared" ref="O14:O27" si="22">CONCATENATE("T3 - ",B14," ",C14," ",D14," ",E14)</f>
        <v>T3 - 1 0 0 0</v>
      </c>
      <c r="P14" s="20">
        <f t="shared" si="20"/>
        <v>0</v>
      </c>
      <c r="Q14" s="20">
        <f t="shared" si="6"/>
        <v>0</v>
      </c>
      <c r="R14" s="20">
        <f t="shared" si="7"/>
        <v>0</v>
      </c>
      <c r="S14" s="20">
        <f t="shared" si="8"/>
        <v>0</v>
      </c>
      <c r="T14" s="20">
        <f t="shared" si="9"/>
        <v>0</v>
      </c>
      <c r="U14" s="20">
        <f t="shared" si="10"/>
        <v>0</v>
      </c>
      <c r="V14" s="20">
        <f t="shared" si="11"/>
        <v>0</v>
      </c>
      <c r="W14" s="20">
        <f t="shared" si="12"/>
        <v>0</v>
      </c>
      <c r="X14" s="20">
        <f t="shared" si="13"/>
        <v>0</v>
      </c>
      <c r="Y14" s="20">
        <f t="shared" si="14"/>
        <v>0</v>
      </c>
      <c r="Z14" s="20">
        <f t="shared" si="15"/>
        <v>0</v>
      </c>
      <c r="AA14" s="20">
        <f t="shared" si="16"/>
        <v>0</v>
      </c>
      <c r="AB14" s="20">
        <f t="shared" si="17"/>
        <v>0</v>
      </c>
      <c r="AC14" s="20">
        <f t="shared" si="18"/>
        <v>0</v>
      </c>
      <c r="AD14" s="20">
        <f t="shared" si="19"/>
        <v>0</v>
      </c>
    </row>
    <row r="15" spans="1:30" x14ac:dyDescent="0.35">
      <c r="A15" s="75"/>
      <c r="B15" s="29">
        <v>1</v>
      </c>
      <c r="C15" s="29">
        <v>0</v>
      </c>
      <c r="D15" s="29">
        <v>0</v>
      </c>
      <c r="E15" s="29">
        <v>1</v>
      </c>
      <c r="F15" s="30">
        <v>45</v>
      </c>
      <c r="G15" s="30">
        <v>110</v>
      </c>
      <c r="H15" s="30">
        <v>200</v>
      </c>
      <c r="I15" s="30">
        <v>62.6</v>
      </c>
      <c r="J15" s="31">
        <v>14.8</v>
      </c>
      <c r="K15" s="31">
        <v>10.9</v>
      </c>
      <c r="L15" s="31">
        <v>11.2</v>
      </c>
      <c r="M15" s="34"/>
      <c r="N15" s="18">
        <f t="shared" si="4"/>
        <v>0</v>
      </c>
      <c r="O15" s="18" t="str">
        <f t="shared" si="22"/>
        <v>T3 - 1 0 0 1</v>
      </c>
      <c r="P15" s="20">
        <f t="shared" si="20"/>
        <v>0</v>
      </c>
      <c r="Q15" s="20">
        <f t="shared" si="6"/>
        <v>0</v>
      </c>
      <c r="R15" s="20">
        <f t="shared" si="7"/>
        <v>0</v>
      </c>
      <c r="S15" s="20">
        <f t="shared" si="8"/>
        <v>0</v>
      </c>
      <c r="T15" s="20">
        <f t="shared" si="9"/>
        <v>0</v>
      </c>
      <c r="U15" s="20">
        <f t="shared" si="10"/>
        <v>0</v>
      </c>
      <c r="V15" s="20">
        <f t="shared" si="11"/>
        <v>0</v>
      </c>
      <c r="W15" s="20">
        <f t="shared" si="12"/>
        <v>0</v>
      </c>
      <c r="X15" s="20">
        <f t="shared" si="13"/>
        <v>0</v>
      </c>
      <c r="Y15" s="20">
        <f t="shared" si="14"/>
        <v>0</v>
      </c>
      <c r="Z15" s="20">
        <f t="shared" si="15"/>
        <v>0</v>
      </c>
      <c r="AA15" s="20">
        <f t="shared" si="16"/>
        <v>0</v>
      </c>
      <c r="AB15" s="20">
        <f t="shared" si="17"/>
        <v>0</v>
      </c>
      <c r="AC15" s="20">
        <f t="shared" si="18"/>
        <v>0</v>
      </c>
      <c r="AD15" s="20">
        <f t="shared" si="19"/>
        <v>0</v>
      </c>
    </row>
    <row r="16" spans="1:30" x14ac:dyDescent="0.35">
      <c r="A16" s="75"/>
      <c r="B16" s="29">
        <v>1</v>
      </c>
      <c r="C16" s="29">
        <v>0</v>
      </c>
      <c r="D16" s="29">
        <v>1</v>
      </c>
      <c r="E16" s="29">
        <v>0</v>
      </c>
      <c r="F16" s="30">
        <v>45</v>
      </c>
      <c r="G16" s="30">
        <v>120</v>
      </c>
      <c r="H16" s="30">
        <v>210</v>
      </c>
      <c r="I16" s="30">
        <v>63.3</v>
      </c>
      <c r="J16" s="31">
        <v>14.9</v>
      </c>
      <c r="K16" s="31">
        <v>11</v>
      </c>
      <c r="L16" s="31">
        <v>11.3</v>
      </c>
      <c r="M16" s="34"/>
      <c r="N16" s="18">
        <f t="shared" si="4"/>
        <v>0</v>
      </c>
      <c r="O16" s="18" t="str">
        <f t="shared" si="22"/>
        <v>T3 - 1 0 1 0</v>
      </c>
      <c r="P16" s="20">
        <f t="shared" si="20"/>
        <v>0</v>
      </c>
      <c r="Q16" s="20">
        <f t="shared" si="6"/>
        <v>0</v>
      </c>
      <c r="R16" s="20">
        <f t="shared" si="7"/>
        <v>0</v>
      </c>
      <c r="S16" s="20">
        <f t="shared" si="8"/>
        <v>0</v>
      </c>
      <c r="T16" s="20">
        <f t="shared" si="9"/>
        <v>0</v>
      </c>
      <c r="U16" s="20">
        <f t="shared" si="10"/>
        <v>0</v>
      </c>
      <c r="V16" s="20">
        <f t="shared" si="11"/>
        <v>0</v>
      </c>
      <c r="W16" s="20">
        <f t="shared" si="12"/>
        <v>0</v>
      </c>
      <c r="X16" s="20">
        <f t="shared" si="13"/>
        <v>0</v>
      </c>
      <c r="Y16" s="20">
        <f t="shared" si="14"/>
        <v>0</v>
      </c>
      <c r="Z16" s="20">
        <f t="shared" si="15"/>
        <v>0</v>
      </c>
      <c r="AA16" s="20">
        <f t="shared" si="16"/>
        <v>0</v>
      </c>
      <c r="AB16" s="20">
        <f t="shared" si="17"/>
        <v>0</v>
      </c>
      <c r="AC16" s="20">
        <f t="shared" si="18"/>
        <v>0</v>
      </c>
      <c r="AD16" s="20">
        <f t="shared" si="19"/>
        <v>0</v>
      </c>
    </row>
    <row r="17" spans="1:30" x14ac:dyDescent="0.35">
      <c r="A17" s="75"/>
      <c r="B17" s="29">
        <v>1</v>
      </c>
      <c r="C17" s="29">
        <v>0</v>
      </c>
      <c r="D17" s="29">
        <v>1</v>
      </c>
      <c r="E17" s="29">
        <v>1</v>
      </c>
      <c r="F17" s="30">
        <v>50</v>
      </c>
      <c r="G17" s="30">
        <v>125</v>
      </c>
      <c r="H17" s="30">
        <v>215</v>
      </c>
      <c r="I17" s="30">
        <v>68.3</v>
      </c>
      <c r="J17" s="31">
        <v>15.2</v>
      </c>
      <c r="K17" s="31">
        <v>11.3</v>
      </c>
      <c r="L17" s="31">
        <v>11.6</v>
      </c>
      <c r="M17" s="34"/>
      <c r="N17" s="18">
        <f t="shared" si="4"/>
        <v>0</v>
      </c>
      <c r="O17" s="18" t="str">
        <f t="shared" si="22"/>
        <v>T3 - 1 0 1 1</v>
      </c>
      <c r="P17" s="20">
        <f t="shared" si="20"/>
        <v>0</v>
      </c>
      <c r="Q17" s="20">
        <f t="shared" si="6"/>
        <v>0</v>
      </c>
      <c r="R17" s="20">
        <f t="shared" si="7"/>
        <v>0</v>
      </c>
      <c r="S17" s="20">
        <f t="shared" si="8"/>
        <v>0</v>
      </c>
      <c r="T17" s="20">
        <f t="shared" si="9"/>
        <v>0</v>
      </c>
      <c r="U17" s="20">
        <f t="shared" si="10"/>
        <v>0</v>
      </c>
      <c r="V17" s="20">
        <f t="shared" si="11"/>
        <v>0</v>
      </c>
      <c r="W17" s="20">
        <f t="shared" si="12"/>
        <v>0</v>
      </c>
      <c r="X17" s="20">
        <f t="shared" si="13"/>
        <v>0</v>
      </c>
      <c r="Y17" s="20">
        <f t="shared" si="14"/>
        <v>0</v>
      </c>
      <c r="Z17" s="20">
        <f t="shared" si="15"/>
        <v>0</v>
      </c>
      <c r="AA17" s="20">
        <f t="shared" si="16"/>
        <v>0</v>
      </c>
      <c r="AB17" s="20">
        <f t="shared" si="17"/>
        <v>0</v>
      </c>
      <c r="AC17" s="20">
        <f t="shared" si="18"/>
        <v>0</v>
      </c>
      <c r="AD17" s="20">
        <f t="shared" si="19"/>
        <v>0</v>
      </c>
    </row>
    <row r="18" spans="1:30" x14ac:dyDescent="0.35">
      <c r="A18" s="75"/>
      <c r="B18" s="29">
        <v>1</v>
      </c>
      <c r="C18" s="29">
        <v>1</v>
      </c>
      <c r="D18" s="29">
        <v>0</v>
      </c>
      <c r="E18" s="29">
        <v>0</v>
      </c>
      <c r="F18" s="30">
        <v>45</v>
      </c>
      <c r="G18" s="30">
        <v>110</v>
      </c>
      <c r="H18" s="30">
        <v>200</v>
      </c>
      <c r="I18" s="30">
        <v>63.3</v>
      </c>
      <c r="J18" s="31">
        <v>14.8</v>
      </c>
      <c r="K18" s="31">
        <v>11</v>
      </c>
      <c r="L18" s="31">
        <v>11.2</v>
      </c>
      <c r="M18" s="34"/>
      <c r="N18" s="18">
        <f t="shared" si="4"/>
        <v>0</v>
      </c>
      <c r="O18" s="18" t="str">
        <f t="shared" si="22"/>
        <v>T3 - 1 1 0 0</v>
      </c>
      <c r="P18" s="20">
        <f t="shared" si="20"/>
        <v>0</v>
      </c>
      <c r="Q18" s="20">
        <f t="shared" si="6"/>
        <v>0</v>
      </c>
      <c r="R18" s="20">
        <f t="shared" si="7"/>
        <v>0</v>
      </c>
      <c r="S18" s="20">
        <f t="shared" si="8"/>
        <v>0</v>
      </c>
      <c r="T18" s="20">
        <f t="shared" si="9"/>
        <v>0</v>
      </c>
      <c r="U18" s="20">
        <f t="shared" si="10"/>
        <v>0</v>
      </c>
      <c r="V18" s="20">
        <f t="shared" si="11"/>
        <v>0</v>
      </c>
      <c r="W18" s="20">
        <f t="shared" si="12"/>
        <v>0</v>
      </c>
      <c r="X18" s="20">
        <f t="shared" si="13"/>
        <v>0</v>
      </c>
      <c r="Y18" s="20">
        <f t="shared" si="14"/>
        <v>0</v>
      </c>
      <c r="Z18" s="20">
        <f t="shared" si="15"/>
        <v>0</v>
      </c>
      <c r="AA18" s="20">
        <f t="shared" si="16"/>
        <v>0</v>
      </c>
      <c r="AB18" s="20">
        <f t="shared" si="17"/>
        <v>0</v>
      </c>
      <c r="AC18" s="20">
        <f t="shared" si="18"/>
        <v>0</v>
      </c>
      <c r="AD18" s="20">
        <f t="shared" si="19"/>
        <v>0</v>
      </c>
    </row>
    <row r="19" spans="1:30" x14ac:dyDescent="0.35">
      <c r="A19" s="75"/>
      <c r="B19" s="29">
        <v>1</v>
      </c>
      <c r="C19" s="29">
        <v>1</v>
      </c>
      <c r="D19" s="29">
        <v>0</v>
      </c>
      <c r="E19" s="29">
        <v>1</v>
      </c>
      <c r="F19" s="30">
        <v>50</v>
      </c>
      <c r="G19" s="30">
        <v>115</v>
      </c>
      <c r="H19" s="30">
        <v>205</v>
      </c>
      <c r="I19" s="30">
        <v>68.3</v>
      </c>
      <c r="J19" s="31">
        <v>15.2</v>
      </c>
      <c r="K19" s="31">
        <v>11.3</v>
      </c>
      <c r="L19" s="31">
        <v>11.5</v>
      </c>
      <c r="M19" s="34"/>
      <c r="N19" s="18">
        <f t="shared" si="4"/>
        <v>0</v>
      </c>
      <c r="O19" s="18" t="str">
        <f t="shared" si="22"/>
        <v>T3 - 1 1 0 1</v>
      </c>
      <c r="P19" s="20">
        <f t="shared" si="20"/>
        <v>0</v>
      </c>
      <c r="Q19" s="20">
        <f t="shared" si="6"/>
        <v>0</v>
      </c>
      <c r="R19" s="20">
        <f t="shared" si="7"/>
        <v>0</v>
      </c>
      <c r="S19" s="20">
        <f t="shared" si="8"/>
        <v>0</v>
      </c>
      <c r="T19" s="20">
        <f t="shared" si="9"/>
        <v>0</v>
      </c>
      <c r="U19" s="20">
        <f t="shared" si="10"/>
        <v>0</v>
      </c>
      <c r="V19" s="20">
        <f t="shared" si="11"/>
        <v>0</v>
      </c>
      <c r="W19" s="20">
        <f t="shared" si="12"/>
        <v>0</v>
      </c>
      <c r="X19" s="20">
        <f t="shared" si="13"/>
        <v>0</v>
      </c>
      <c r="Y19" s="20">
        <f t="shared" si="14"/>
        <v>0</v>
      </c>
      <c r="Z19" s="20">
        <f t="shared" si="15"/>
        <v>0</v>
      </c>
      <c r="AA19" s="20">
        <f t="shared" si="16"/>
        <v>0</v>
      </c>
      <c r="AB19" s="20">
        <f t="shared" si="17"/>
        <v>0</v>
      </c>
      <c r="AC19" s="20">
        <f t="shared" si="18"/>
        <v>0</v>
      </c>
      <c r="AD19" s="20">
        <f t="shared" si="19"/>
        <v>0</v>
      </c>
    </row>
    <row r="20" spans="1:30" x14ac:dyDescent="0.35">
      <c r="A20" s="75"/>
      <c r="B20" s="29">
        <v>0</v>
      </c>
      <c r="C20" s="29">
        <v>1</v>
      </c>
      <c r="D20" s="29">
        <v>1</v>
      </c>
      <c r="E20" s="29">
        <v>0</v>
      </c>
      <c r="F20" s="30">
        <v>40</v>
      </c>
      <c r="G20" s="30">
        <v>95</v>
      </c>
      <c r="H20" s="30">
        <v>185</v>
      </c>
      <c r="I20" s="30">
        <v>58.2</v>
      </c>
      <c r="J20" s="31">
        <v>14.5</v>
      </c>
      <c r="K20" s="31">
        <v>10.6</v>
      </c>
      <c r="L20" s="31">
        <v>10.9</v>
      </c>
      <c r="M20" s="34"/>
      <c r="N20" s="18">
        <f t="shared" si="4"/>
        <v>0</v>
      </c>
      <c r="O20" s="18" t="str">
        <f t="shared" si="22"/>
        <v>T3 - 0 1 1 0</v>
      </c>
      <c r="P20" s="20">
        <f t="shared" si="20"/>
        <v>0</v>
      </c>
      <c r="Q20" s="20">
        <f t="shared" si="6"/>
        <v>0</v>
      </c>
      <c r="R20" s="20">
        <f t="shared" si="7"/>
        <v>0</v>
      </c>
      <c r="S20" s="20">
        <f t="shared" si="8"/>
        <v>0</v>
      </c>
      <c r="T20" s="20">
        <f t="shared" si="9"/>
        <v>0</v>
      </c>
      <c r="U20" s="20">
        <f t="shared" si="10"/>
        <v>0</v>
      </c>
      <c r="V20" s="20">
        <f t="shared" si="11"/>
        <v>0</v>
      </c>
      <c r="W20" s="20">
        <f t="shared" si="12"/>
        <v>0</v>
      </c>
      <c r="X20" s="20">
        <f t="shared" si="13"/>
        <v>0</v>
      </c>
      <c r="Y20" s="20">
        <f t="shared" si="14"/>
        <v>0</v>
      </c>
      <c r="Z20" s="20">
        <f t="shared" si="15"/>
        <v>0</v>
      </c>
      <c r="AA20" s="20">
        <f t="shared" si="16"/>
        <v>0</v>
      </c>
      <c r="AB20" s="20">
        <f t="shared" si="17"/>
        <v>0</v>
      </c>
      <c r="AC20" s="20">
        <f t="shared" si="18"/>
        <v>0</v>
      </c>
      <c r="AD20" s="20">
        <f t="shared" si="19"/>
        <v>0</v>
      </c>
    </row>
    <row r="21" spans="1:30" x14ac:dyDescent="0.35">
      <c r="A21" s="75"/>
      <c r="B21" s="29">
        <v>0</v>
      </c>
      <c r="C21" s="29">
        <v>1</v>
      </c>
      <c r="D21" s="29">
        <v>1</v>
      </c>
      <c r="E21" s="29">
        <v>1</v>
      </c>
      <c r="F21" s="30">
        <v>45</v>
      </c>
      <c r="G21" s="30">
        <v>100</v>
      </c>
      <c r="H21" s="30">
        <v>190</v>
      </c>
      <c r="I21" s="30">
        <v>63.2</v>
      </c>
      <c r="J21" s="31">
        <v>14.8</v>
      </c>
      <c r="K21" s="31">
        <v>10.9</v>
      </c>
      <c r="L21" s="31">
        <v>11.1</v>
      </c>
      <c r="M21" s="34"/>
      <c r="N21" s="18">
        <f t="shared" si="4"/>
        <v>0</v>
      </c>
      <c r="O21" s="18" t="str">
        <f t="shared" si="22"/>
        <v>T3 - 0 1 1 1</v>
      </c>
      <c r="P21" s="20">
        <f t="shared" si="20"/>
        <v>0</v>
      </c>
      <c r="Q21" s="20">
        <f t="shared" si="6"/>
        <v>0</v>
      </c>
      <c r="R21" s="20">
        <f t="shared" si="7"/>
        <v>0</v>
      </c>
      <c r="S21" s="20">
        <f t="shared" si="8"/>
        <v>0</v>
      </c>
      <c r="T21" s="20">
        <f t="shared" si="9"/>
        <v>0</v>
      </c>
      <c r="U21" s="20">
        <f t="shared" si="10"/>
        <v>0</v>
      </c>
      <c r="V21" s="20">
        <f t="shared" si="11"/>
        <v>0</v>
      </c>
      <c r="W21" s="20">
        <f t="shared" si="12"/>
        <v>0</v>
      </c>
      <c r="X21" s="20">
        <f t="shared" si="13"/>
        <v>0</v>
      </c>
      <c r="Y21" s="20">
        <f t="shared" si="14"/>
        <v>0</v>
      </c>
      <c r="Z21" s="20">
        <f t="shared" si="15"/>
        <v>0</v>
      </c>
      <c r="AA21" s="20">
        <f t="shared" si="16"/>
        <v>0</v>
      </c>
      <c r="AB21" s="20">
        <f t="shared" si="17"/>
        <v>0</v>
      </c>
      <c r="AC21" s="20">
        <f t="shared" si="18"/>
        <v>0</v>
      </c>
      <c r="AD21" s="20">
        <f t="shared" si="19"/>
        <v>0</v>
      </c>
    </row>
    <row r="22" spans="1:30" x14ac:dyDescent="0.35">
      <c r="A22" s="75"/>
      <c r="B22" s="29">
        <v>0</v>
      </c>
      <c r="C22" s="29">
        <v>1</v>
      </c>
      <c r="D22" s="29">
        <v>2</v>
      </c>
      <c r="E22" s="29">
        <v>0</v>
      </c>
      <c r="F22" s="30">
        <v>45</v>
      </c>
      <c r="G22" s="30">
        <v>100</v>
      </c>
      <c r="H22" s="30">
        <v>190</v>
      </c>
      <c r="I22" s="30">
        <v>63.9</v>
      </c>
      <c r="J22" s="31">
        <v>14.8</v>
      </c>
      <c r="K22" s="31">
        <v>10.9</v>
      </c>
      <c r="L22" s="31">
        <v>11.2</v>
      </c>
      <c r="M22" s="34"/>
      <c r="N22" s="18">
        <f t="shared" si="4"/>
        <v>0</v>
      </c>
      <c r="O22" s="18" t="str">
        <f t="shared" si="22"/>
        <v>T3 - 0 1 2 0</v>
      </c>
      <c r="P22" s="20">
        <f t="shared" si="20"/>
        <v>0</v>
      </c>
      <c r="Q22" s="20">
        <f t="shared" si="6"/>
        <v>0</v>
      </c>
      <c r="R22" s="20">
        <f t="shared" si="7"/>
        <v>0</v>
      </c>
      <c r="S22" s="20">
        <f t="shared" si="8"/>
        <v>0</v>
      </c>
      <c r="T22" s="20">
        <f t="shared" si="9"/>
        <v>0</v>
      </c>
      <c r="U22" s="20">
        <f t="shared" si="10"/>
        <v>0</v>
      </c>
      <c r="V22" s="20">
        <f t="shared" si="11"/>
        <v>0</v>
      </c>
      <c r="W22" s="20">
        <f t="shared" si="12"/>
        <v>0</v>
      </c>
      <c r="X22" s="20">
        <f t="shared" si="13"/>
        <v>0</v>
      </c>
      <c r="Y22" s="20">
        <f t="shared" si="14"/>
        <v>0</v>
      </c>
      <c r="Z22" s="20">
        <f t="shared" si="15"/>
        <v>0</v>
      </c>
      <c r="AA22" s="20">
        <f t="shared" si="16"/>
        <v>0</v>
      </c>
      <c r="AB22" s="20">
        <f t="shared" si="17"/>
        <v>0</v>
      </c>
      <c r="AC22" s="20">
        <f t="shared" si="18"/>
        <v>0</v>
      </c>
      <c r="AD22" s="20">
        <f t="shared" si="19"/>
        <v>0</v>
      </c>
    </row>
    <row r="23" spans="1:30" x14ac:dyDescent="0.35">
      <c r="A23" s="75"/>
      <c r="B23" s="29">
        <v>0</v>
      </c>
      <c r="C23" s="29">
        <v>1</v>
      </c>
      <c r="D23" s="29">
        <v>2</v>
      </c>
      <c r="E23" s="29">
        <v>1</v>
      </c>
      <c r="F23" s="30">
        <v>50</v>
      </c>
      <c r="G23" s="30">
        <v>105</v>
      </c>
      <c r="H23" s="30">
        <v>195</v>
      </c>
      <c r="I23" s="30">
        <v>68.900000000000006</v>
      </c>
      <c r="J23" s="31">
        <v>15.1</v>
      </c>
      <c r="K23" s="31">
        <v>11.2</v>
      </c>
      <c r="L23" s="31">
        <v>11.5</v>
      </c>
      <c r="M23" s="34"/>
      <c r="N23" s="18">
        <f t="shared" si="4"/>
        <v>0</v>
      </c>
      <c r="O23" s="18" t="str">
        <f t="shared" si="22"/>
        <v>T3 - 0 1 2 1</v>
      </c>
      <c r="P23" s="20">
        <f t="shared" si="20"/>
        <v>0</v>
      </c>
      <c r="Q23" s="20">
        <f t="shared" si="6"/>
        <v>0</v>
      </c>
      <c r="R23" s="20">
        <f t="shared" si="7"/>
        <v>0</v>
      </c>
      <c r="S23" s="20">
        <f t="shared" si="8"/>
        <v>0</v>
      </c>
      <c r="T23" s="20">
        <f t="shared" si="9"/>
        <v>0</v>
      </c>
      <c r="U23" s="20">
        <f t="shared" si="10"/>
        <v>0</v>
      </c>
      <c r="V23" s="20">
        <f t="shared" si="11"/>
        <v>0</v>
      </c>
      <c r="W23" s="20">
        <f t="shared" si="12"/>
        <v>0</v>
      </c>
      <c r="X23" s="20">
        <f t="shared" si="13"/>
        <v>0</v>
      </c>
      <c r="Y23" s="20">
        <f t="shared" si="14"/>
        <v>0</v>
      </c>
      <c r="Z23" s="20">
        <f t="shared" si="15"/>
        <v>0</v>
      </c>
      <c r="AA23" s="20">
        <f t="shared" si="16"/>
        <v>0</v>
      </c>
      <c r="AB23" s="20">
        <f t="shared" si="17"/>
        <v>0</v>
      </c>
      <c r="AC23" s="20">
        <f t="shared" si="18"/>
        <v>0</v>
      </c>
      <c r="AD23" s="20">
        <f t="shared" si="19"/>
        <v>0</v>
      </c>
    </row>
    <row r="24" spans="1:30" x14ac:dyDescent="0.35">
      <c r="A24" s="75"/>
      <c r="B24" s="29">
        <v>0</v>
      </c>
      <c r="C24" s="29">
        <v>2</v>
      </c>
      <c r="D24" s="29">
        <v>1</v>
      </c>
      <c r="E24" s="29">
        <v>0</v>
      </c>
      <c r="F24" s="30">
        <v>50</v>
      </c>
      <c r="G24" s="30">
        <v>105</v>
      </c>
      <c r="H24" s="30">
        <v>195</v>
      </c>
      <c r="I24" s="30">
        <v>67.8</v>
      </c>
      <c r="J24" s="31">
        <v>15.1</v>
      </c>
      <c r="K24" s="31">
        <v>11.1</v>
      </c>
      <c r="L24" s="31">
        <v>11.4</v>
      </c>
      <c r="M24" s="34"/>
      <c r="N24" s="18">
        <f t="shared" si="4"/>
        <v>0</v>
      </c>
      <c r="O24" s="18" t="str">
        <f t="shared" si="22"/>
        <v>T3 - 0 2 1 0</v>
      </c>
      <c r="P24" s="20">
        <f t="shared" si="20"/>
        <v>0</v>
      </c>
      <c r="Q24" s="20">
        <f t="shared" si="6"/>
        <v>0</v>
      </c>
      <c r="R24" s="20">
        <f t="shared" si="7"/>
        <v>0</v>
      </c>
      <c r="S24" s="20">
        <f t="shared" si="8"/>
        <v>0</v>
      </c>
      <c r="T24" s="20">
        <f t="shared" si="9"/>
        <v>0</v>
      </c>
      <c r="U24" s="20">
        <f t="shared" si="10"/>
        <v>0</v>
      </c>
      <c r="V24" s="20">
        <f t="shared" si="11"/>
        <v>0</v>
      </c>
      <c r="W24" s="20">
        <f t="shared" si="12"/>
        <v>0</v>
      </c>
      <c r="X24" s="20">
        <f t="shared" si="13"/>
        <v>0</v>
      </c>
      <c r="Y24" s="20">
        <f t="shared" si="14"/>
        <v>0</v>
      </c>
      <c r="Z24" s="20">
        <f t="shared" si="15"/>
        <v>0</v>
      </c>
      <c r="AA24" s="20">
        <f t="shared" si="16"/>
        <v>0</v>
      </c>
      <c r="AB24" s="20">
        <f t="shared" si="17"/>
        <v>0</v>
      </c>
      <c r="AC24" s="20">
        <f t="shared" si="18"/>
        <v>0</v>
      </c>
      <c r="AD24" s="20">
        <f t="shared" si="19"/>
        <v>0</v>
      </c>
    </row>
    <row r="25" spans="1:30" x14ac:dyDescent="0.35">
      <c r="A25" s="75"/>
      <c r="B25" s="29">
        <v>0</v>
      </c>
      <c r="C25" s="29">
        <v>2</v>
      </c>
      <c r="D25" s="29">
        <v>1</v>
      </c>
      <c r="E25" s="29">
        <v>1</v>
      </c>
      <c r="F25" s="30">
        <v>55</v>
      </c>
      <c r="G25" s="30">
        <v>110</v>
      </c>
      <c r="H25" s="30">
        <v>200</v>
      </c>
      <c r="I25" s="30">
        <v>72.8</v>
      </c>
      <c r="J25" s="31">
        <v>15.4</v>
      </c>
      <c r="K25" s="31">
        <v>11.5</v>
      </c>
      <c r="L25" s="31">
        <v>11.8</v>
      </c>
      <c r="M25" s="34"/>
      <c r="N25" s="18">
        <f t="shared" si="4"/>
        <v>0</v>
      </c>
      <c r="O25" s="18" t="str">
        <f t="shared" si="22"/>
        <v>T3 - 0 2 1 1</v>
      </c>
      <c r="P25" s="20">
        <f t="shared" si="20"/>
        <v>0</v>
      </c>
      <c r="Q25" s="20">
        <f t="shared" si="6"/>
        <v>0</v>
      </c>
      <c r="R25" s="20">
        <f t="shared" si="7"/>
        <v>0</v>
      </c>
      <c r="S25" s="20">
        <f t="shared" si="8"/>
        <v>0</v>
      </c>
      <c r="T25" s="20">
        <f t="shared" si="9"/>
        <v>0</v>
      </c>
      <c r="U25" s="20">
        <f t="shared" si="10"/>
        <v>0</v>
      </c>
      <c r="V25" s="20">
        <f t="shared" si="11"/>
        <v>0</v>
      </c>
      <c r="W25" s="20">
        <f t="shared" si="12"/>
        <v>0</v>
      </c>
      <c r="X25" s="20">
        <f t="shared" si="13"/>
        <v>0</v>
      </c>
      <c r="Y25" s="20">
        <f t="shared" si="14"/>
        <v>0</v>
      </c>
      <c r="Z25" s="20">
        <f t="shared" si="15"/>
        <v>0</v>
      </c>
      <c r="AA25" s="20">
        <f t="shared" si="16"/>
        <v>0</v>
      </c>
      <c r="AB25" s="20">
        <f t="shared" si="17"/>
        <v>0</v>
      </c>
      <c r="AC25" s="20">
        <f t="shared" si="18"/>
        <v>0</v>
      </c>
      <c r="AD25" s="20">
        <f t="shared" si="19"/>
        <v>0</v>
      </c>
    </row>
    <row r="26" spans="1:30" x14ac:dyDescent="0.35">
      <c r="A26" s="75"/>
      <c r="B26" s="29">
        <v>0</v>
      </c>
      <c r="C26" s="29">
        <v>2</v>
      </c>
      <c r="D26" s="29">
        <v>2</v>
      </c>
      <c r="E26" s="29">
        <v>0</v>
      </c>
      <c r="F26" s="30">
        <v>55</v>
      </c>
      <c r="G26" s="30">
        <v>110</v>
      </c>
      <c r="H26" s="30">
        <v>200</v>
      </c>
      <c r="I26" s="30">
        <v>73.5</v>
      </c>
      <c r="J26" s="31">
        <v>15.4</v>
      </c>
      <c r="K26" s="31">
        <v>11.5</v>
      </c>
      <c r="L26" s="31">
        <v>11.8</v>
      </c>
      <c r="M26" s="34"/>
      <c r="N26" s="18">
        <f t="shared" si="4"/>
        <v>0</v>
      </c>
      <c r="O26" s="18" t="str">
        <f t="shared" si="22"/>
        <v>T3 - 0 2 2 0</v>
      </c>
      <c r="P26" s="20">
        <f t="shared" si="20"/>
        <v>0</v>
      </c>
      <c r="Q26" s="20">
        <f t="shared" si="6"/>
        <v>0</v>
      </c>
      <c r="R26" s="20">
        <f t="shared" si="7"/>
        <v>0</v>
      </c>
      <c r="S26" s="20">
        <f t="shared" si="8"/>
        <v>0</v>
      </c>
      <c r="T26" s="20">
        <f t="shared" si="9"/>
        <v>0</v>
      </c>
      <c r="U26" s="20">
        <f t="shared" si="10"/>
        <v>0</v>
      </c>
      <c r="V26" s="20">
        <f t="shared" si="11"/>
        <v>0</v>
      </c>
      <c r="W26" s="20">
        <f t="shared" si="12"/>
        <v>0</v>
      </c>
      <c r="X26" s="20">
        <f t="shared" si="13"/>
        <v>0</v>
      </c>
      <c r="Y26" s="20">
        <f t="shared" si="14"/>
        <v>0</v>
      </c>
      <c r="Z26" s="20">
        <f t="shared" si="15"/>
        <v>0</v>
      </c>
      <c r="AA26" s="20">
        <f t="shared" si="16"/>
        <v>0</v>
      </c>
      <c r="AB26" s="20">
        <f t="shared" si="17"/>
        <v>0</v>
      </c>
      <c r="AC26" s="20">
        <f t="shared" si="18"/>
        <v>0</v>
      </c>
      <c r="AD26" s="20">
        <f t="shared" si="19"/>
        <v>0</v>
      </c>
    </row>
    <row r="27" spans="1:30" x14ac:dyDescent="0.35">
      <c r="A27" s="76"/>
      <c r="B27" s="29">
        <v>0</v>
      </c>
      <c r="C27" s="29">
        <v>2</v>
      </c>
      <c r="D27" s="29">
        <v>2</v>
      </c>
      <c r="E27" s="29">
        <v>1</v>
      </c>
      <c r="F27" s="30">
        <v>60</v>
      </c>
      <c r="G27" s="30">
        <v>115</v>
      </c>
      <c r="H27" s="30">
        <v>205</v>
      </c>
      <c r="I27" s="30">
        <v>78.5</v>
      </c>
      <c r="J27" s="31">
        <v>15.6</v>
      </c>
      <c r="K27" s="31">
        <v>13.9</v>
      </c>
      <c r="L27" s="31">
        <v>12.1</v>
      </c>
      <c r="M27" s="34"/>
      <c r="N27" s="18">
        <f t="shared" si="4"/>
        <v>0</v>
      </c>
      <c r="O27" s="18" t="str">
        <f t="shared" si="22"/>
        <v>T3 - 0 2 2 1</v>
      </c>
      <c r="P27" s="20">
        <f t="shared" si="20"/>
        <v>0</v>
      </c>
      <c r="Q27" s="20">
        <f t="shared" si="6"/>
        <v>0</v>
      </c>
      <c r="R27" s="20">
        <f t="shared" si="7"/>
        <v>0</v>
      </c>
      <c r="S27" s="20">
        <f t="shared" si="8"/>
        <v>0</v>
      </c>
      <c r="T27" s="20">
        <f t="shared" si="9"/>
        <v>0</v>
      </c>
      <c r="U27" s="20">
        <f t="shared" si="10"/>
        <v>0</v>
      </c>
      <c r="V27" s="20">
        <f t="shared" si="11"/>
        <v>0</v>
      </c>
      <c r="W27" s="20">
        <f t="shared" si="12"/>
        <v>0</v>
      </c>
      <c r="X27" s="20">
        <f t="shared" si="13"/>
        <v>0</v>
      </c>
      <c r="Y27" s="20">
        <f t="shared" si="14"/>
        <v>0</v>
      </c>
      <c r="Z27" s="20">
        <f t="shared" si="15"/>
        <v>0</v>
      </c>
      <c r="AA27" s="20">
        <f t="shared" si="16"/>
        <v>0</v>
      </c>
      <c r="AB27" s="20">
        <f t="shared" si="17"/>
        <v>0</v>
      </c>
      <c r="AC27" s="20">
        <f t="shared" si="18"/>
        <v>0</v>
      </c>
      <c r="AD27" s="20">
        <f t="shared" si="19"/>
        <v>0</v>
      </c>
    </row>
    <row r="28" spans="1:30" x14ac:dyDescent="0.35">
      <c r="A28" s="74" t="s">
        <v>37</v>
      </c>
      <c r="B28" s="29">
        <v>1</v>
      </c>
      <c r="C28" s="29">
        <v>0</v>
      </c>
      <c r="D28" s="29">
        <v>0</v>
      </c>
      <c r="E28" s="29">
        <v>0</v>
      </c>
      <c r="F28" s="30">
        <v>40</v>
      </c>
      <c r="G28" s="30">
        <v>90</v>
      </c>
      <c r="H28" s="30">
        <v>180</v>
      </c>
      <c r="I28" s="30">
        <v>60.3</v>
      </c>
      <c r="J28" s="31">
        <v>14.6</v>
      </c>
      <c r="K28" s="31">
        <v>10.6</v>
      </c>
      <c r="L28" s="31">
        <v>11</v>
      </c>
      <c r="M28" s="34"/>
      <c r="N28" s="18">
        <f t="shared" si="4"/>
        <v>0</v>
      </c>
      <c r="O28" s="18" t="str">
        <f t="shared" ref="O28:O47" si="23">CONCATENATE("T4 - ",B28," ",C28," ",D28," ",E28)</f>
        <v>T4 - 1 0 0 0</v>
      </c>
      <c r="P28" s="20">
        <f t="shared" si="20"/>
        <v>0</v>
      </c>
      <c r="Q28" s="20">
        <f t="shared" si="6"/>
        <v>0</v>
      </c>
      <c r="R28" s="20">
        <f t="shared" si="7"/>
        <v>0</v>
      </c>
      <c r="S28" s="20">
        <f t="shared" si="8"/>
        <v>0</v>
      </c>
      <c r="T28" s="20">
        <f t="shared" si="9"/>
        <v>0</v>
      </c>
      <c r="U28" s="20">
        <f t="shared" si="10"/>
        <v>0</v>
      </c>
      <c r="V28" s="20">
        <f t="shared" si="11"/>
        <v>0</v>
      </c>
      <c r="W28" s="20">
        <f t="shared" si="12"/>
        <v>0</v>
      </c>
      <c r="X28" s="20">
        <f t="shared" si="13"/>
        <v>0</v>
      </c>
      <c r="Y28" s="20">
        <f t="shared" si="14"/>
        <v>0</v>
      </c>
      <c r="Z28" s="20">
        <f t="shared" si="15"/>
        <v>0</v>
      </c>
      <c r="AA28" s="20">
        <f t="shared" si="16"/>
        <v>0</v>
      </c>
      <c r="AB28" s="20">
        <f t="shared" si="17"/>
        <v>0</v>
      </c>
      <c r="AC28" s="20">
        <f t="shared" si="18"/>
        <v>0</v>
      </c>
      <c r="AD28" s="20">
        <f t="shared" si="19"/>
        <v>0</v>
      </c>
    </row>
    <row r="29" spans="1:30" x14ac:dyDescent="0.35">
      <c r="A29" s="75"/>
      <c r="B29" s="29">
        <v>1</v>
      </c>
      <c r="C29" s="29">
        <v>0</v>
      </c>
      <c r="D29" s="29">
        <v>0</v>
      </c>
      <c r="E29" s="29">
        <v>1</v>
      </c>
      <c r="F29" s="30">
        <v>45</v>
      </c>
      <c r="G29" s="30">
        <v>110</v>
      </c>
      <c r="H29" s="30">
        <v>200</v>
      </c>
      <c r="I29" s="30">
        <v>65.3</v>
      </c>
      <c r="J29" s="31">
        <v>15</v>
      </c>
      <c r="K29" s="31">
        <v>11.1</v>
      </c>
      <c r="L29" s="31">
        <v>11.3</v>
      </c>
      <c r="M29" s="34"/>
      <c r="N29" s="18">
        <f t="shared" si="4"/>
        <v>0</v>
      </c>
      <c r="O29" s="18" t="str">
        <f t="shared" si="23"/>
        <v>T4 - 1 0 0 1</v>
      </c>
      <c r="P29" s="20">
        <f t="shared" si="20"/>
        <v>0</v>
      </c>
      <c r="Q29" s="20">
        <f t="shared" si="6"/>
        <v>0</v>
      </c>
      <c r="R29" s="20">
        <f t="shared" si="7"/>
        <v>0</v>
      </c>
      <c r="S29" s="20">
        <f t="shared" si="8"/>
        <v>0</v>
      </c>
      <c r="T29" s="20">
        <f t="shared" si="9"/>
        <v>0</v>
      </c>
      <c r="U29" s="20">
        <f t="shared" si="10"/>
        <v>0</v>
      </c>
      <c r="V29" s="20">
        <f t="shared" si="11"/>
        <v>0</v>
      </c>
      <c r="W29" s="20">
        <f t="shared" si="12"/>
        <v>0</v>
      </c>
      <c r="X29" s="20">
        <f t="shared" si="13"/>
        <v>0</v>
      </c>
      <c r="Y29" s="20">
        <f t="shared" si="14"/>
        <v>0</v>
      </c>
      <c r="Z29" s="20">
        <f t="shared" si="15"/>
        <v>0</v>
      </c>
      <c r="AA29" s="20">
        <f t="shared" si="16"/>
        <v>0</v>
      </c>
      <c r="AB29" s="20">
        <f t="shared" si="17"/>
        <v>0</v>
      </c>
      <c r="AC29" s="20">
        <f t="shared" si="18"/>
        <v>0</v>
      </c>
      <c r="AD29" s="20">
        <f t="shared" si="19"/>
        <v>0</v>
      </c>
    </row>
    <row r="30" spans="1:30" x14ac:dyDescent="0.35">
      <c r="A30" s="75"/>
      <c r="B30" s="29">
        <v>1</v>
      </c>
      <c r="C30" s="29">
        <v>0</v>
      </c>
      <c r="D30" s="29">
        <v>1</v>
      </c>
      <c r="E30" s="29">
        <v>0</v>
      </c>
      <c r="F30" s="30">
        <v>45</v>
      </c>
      <c r="G30" s="30">
        <v>120</v>
      </c>
      <c r="H30" s="30">
        <v>210</v>
      </c>
      <c r="I30" s="30">
        <v>66</v>
      </c>
      <c r="J30" s="31">
        <v>15.1</v>
      </c>
      <c r="K30" s="31">
        <v>11.2</v>
      </c>
      <c r="L30" s="31">
        <v>11.4</v>
      </c>
      <c r="M30" s="34"/>
      <c r="N30" s="18">
        <f t="shared" si="4"/>
        <v>0</v>
      </c>
      <c r="O30" s="18" t="str">
        <f t="shared" si="23"/>
        <v>T4 - 1 0 1 0</v>
      </c>
      <c r="P30" s="20">
        <f t="shared" si="20"/>
        <v>0</v>
      </c>
      <c r="Q30" s="20">
        <f t="shared" si="6"/>
        <v>0</v>
      </c>
      <c r="R30" s="20">
        <f t="shared" si="7"/>
        <v>0</v>
      </c>
      <c r="S30" s="20">
        <f t="shared" si="8"/>
        <v>0</v>
      </c>
      <c r="T30" s="20">
        <f t="shared" si="9"/>
        <v>0</v>
      </c>
      <c r="U30" s="20">
        <f t="shared" si="10"/>
        <v>0</v>
      </c>
      <c r="V30" s="20">
        <f t="shared" si="11"/>
        <v>0</v>
      </c>
      <c r="W30" s="20">
        <f t="shared" si="12"/>
        <v>0</v>
      </c>
      <c r="X30" s="20">
        <f t="shared" si="13"/>
        <v>0</v>
      </c>
      <c r="Y30" s="20">
        <f t="shared" si="14"/>
        <v>0</v>
      </c>
      <c r="Z30" s="20">
        <f t="shared" si="15"/>
        <v>0</v>
      </c>
      <c r="AA30" s="20">
        <f t="shared" si="16"/>
        <v>0</v>
      </c>
      <c r="AB30" s="20">
        <f t="shared" si="17"/>
        <v>0</v>
      </c>
      <c r="AC30" s="20">
        <f t="shared" si="18"/>
        <v>0</v>
      </c>
      <c r="AD30" s="20">
        <f t="shared" si="19"/>
        <v>0</v>
      </c>
    </row>
    <row r="31" spans="1:30" x14ac:dyDescent="0.35">
      <c r="A31" s="75"/>
      <c r="B31" s="29">
        <v>1</v>
      </c>
      <c r="C31" s="29">
        <v>0</v>
      </c>
      <c r="D31" s="29">
        <v>1</v>
      </c>
      <c r="E31" s="29">
        <v>1</v>
      </c>
      <c r="F31" s="30">
        <v>50</v>
      </c>
      <c r="G31" s="30">
        <v>125</v>
      </c>
      <c r="H31" s="30">
        <v>215</v>
      </c>
      <c r="I31" s="30">
        <v>71</v>
      </c>
      <c r="J31" s="31">
        <v>15.4</v>
      </c>
      <c r="K31" s="31">
        <v>11.5</v>
      </c>
      <c r="L31" s="31">
        <v>11.7</v>
      </c>
      <c r="M31" s="34"/>
      <c r="N31" s="18">
        <f t="shared" si="4"/>
        <v>0</v>
      </c>
      <c r="O31" s="18" t="str">
        <f t="shared" si="23"/>
        <v>T4 - 1 0 1 1</v>
      </c>
      <c r="P31" s="20">
        <f t="shared" si="20"/>
        <v>0</v>
      </c>
      <c r="Q31" s="20">
        <f t="shared" si="6"/>
        <v>0</v>
      </c>
      <c r="R31" s="20">
        <f t="shared" si="7"/>
        <v>0</v>
      </c>
      <c r="S31" s="20">
        <f t="shared" si="8"/>
        <v>0</v>
      </c>
      <c r="T31" s="20">
        <f t="shared" si="9"/>
        <v>0</v>
      </c>
      <c r="U31" s="20">
        <f t="shared" si="10"/>
        <v>0</v>
      </c>
      <c r="V31" s="20">
        <f t="shared" si="11"/>
        <v>0</v>
      </c>
      <c r="W31" s="20">
        <f t="shared" si="12"/>
        <v>0</v>
      </c>
      <c r="X31" s="20">
        <f t="shared" si="13"/>
        <v>0</v>
      </c>
      <c r="Y31" s="20">
        <f t="shared" si="14"/>
        <v>0</v>
      </c>
      <c r="Z31" s="20">
        <f t="shared" si="15"/>
        <v>0</v>
      </c>
      <c r="AA31" s="20">
        <f t="shared" si="16"/>
        <v>0</v>
      </c>
      <c r="AB31" s="20">
        <f t="shared" si="17"/>
        <v>0</v>
      </c>
      <c r="AC31" s="20">
        <f t="shared" si="18"/>
        <v>0</v>
      </c>
      <c r="AD31" s="20">
        <f t="shared" si="19"/>
        <v>0</v>
      </c>
    </row>
    <row r="32" spans="1:30" x14ac:dyDescent="0.35">
      <c r="A32" s="75"/>
      <c r="B32" s="29">
        <v>1</v>
      </c>
      <c r="C32" s="29">
        <v>1</v>
      </c>
      <c r="D32" s="29">
        <v>0</v>
      </c>
      <c r="E32" s="29">
        <v>0</v>
      </c>
      <c r="F32" s="30">
        <v>45</v>
      </c>
      <c r="G32" s="30">
        <v>110</v>
      </c>
      <c r="H32" s="30">
        <v>200</v>
      </c>
      <c r="I32" s="30">
        <v>66</v>
      </c>
      <c r="J32" s="31">
        <v>15</v>
      </c>
      <c r="K32" s="31">
        <v>11.1</v>
      </c>
      <c r="L32" s="31">
        <v>11.4</v>
      </c>
      <c r="M32" s="34"/>
      <c r="N32" s="18">
        <f t="shared" si="4"/>
        <v>0</v>
      </c>
      <c r="O32" s="18" t="str">
        <f t="shared" si="23"/>
        <v>T4 - 1 1 0 0</v>
      </c>
      <c r="P32" s="20">
        <f t="shared" si="20"/>
        <v>0</v>
      </c>
      <c r="Q32" s="20">
        <f t="shared" si="6"/>
        <v>0</v>
      </c>
      <c r="R32" s="20">
        <f t="shared" si="7"/>
        <v>0</v>
      </c>
      <c r="S32" s="20">
        <f t="shared" si="8"/>
        <v>0</v>
      </c>
      <c r="T32" s="20">
        <f t="shared" si="9"/>
        <v>0</v>
      </c>
      <c r="U32" s="20">
        <f t="shared" si="10"/>
        <v>0</v>
      </c>
      <c r="V32" s="20">
        <f t="shared" si="11"/>
        <v>0</v>
      </c>
      <c r="W32" s="20">
        <f t="shared" si="12"/>
        <v>0</v>
      </c>
      <c r="X32" s="20">
        <f t="shared" si="13"/>
        <v>0</v>
      </c>
      <c r="Y32" s="20">
        <f t="shared" si="14"/>
        <v>0</v>
      </c>
      <c r="Z32" s="20">
        <f t="shared" si="15"/>
        <v>0</v>
      </c>
      <c r="AA32" s="20">
        <f t="shared" si="16"/>
        <v>0</v>
      </c>
      <c r="AB32" s="20">
        <f t="shared" si="17"/>
        <v>0</v>
      </c>
      <c r="AC32" s="20">
        <f t="shared" si="18"/>
        <v>0</v>
      </c>
      <c r="AD32" s="20">
        <f t="shared" si="19"/>
        <v>0</v>
      </c>
    </row>
    <row r="33" spans="1:30" x14ac:dyDescent="0.35">
      <c r="A33" s="75"/>
      <c r="B33" s="29">
        <v>1</v>
      </c>
      <c r="C33" s="29">
        <v>1</v>
      </c>
      <c r="D33" s="29">
        <v>0</v>
      </c>
      <c r="E33" s="29">
        <v>1</v>
      </c>
      <c r="F33" s="30">
        <v>50</v>
      </c>
      <c r="G33" s="30">
        <v>115</v>
      </c>
      <c r="H33" s="30">
        <v>205</v>
      </c>
      <c r="I33" s="30">
        <v>71</v>
      </c>
      <c r="J33" s="31">
        <v>15.3</v>
      </c>
      <c r="K33" s="31">
        <v>11.4</v>
      </c>
      <c r="L33" s="31">
        <v>11.7</v>
      </c>
      <c r="M33" s="34"/>
      <c r="N33" s="18">
        <f t="shared" si="4"/>
        <v>0</v>
      </c>
      <c r="O33" s="18" t="str">
        <f t="shared" si="23"/>
        <v>T4 - 1 1 0 1</v>
      </c>
      <c r="P33" s="20">
        <f t="shared" si="20"/>
        <v>0</v>
      </c>
      <c r="Q33" s="20">
        <f t="shared" si="6"/>
        <v>0</v>
      </c>
      <c r="R33" s="20">
        <f t="shared" si="7"/>
        <v>0</v>
      </c>
      <c r="S33" s="20">
        <f t="shared" si="8"/>
        <v>0</v>
      </c>
      <c r="T33" s="20">
        <f t="shared" si="9"/>
        <v>0</v>
      </c>
      <c r="U33" s="20">
        <f t="shared" si="10"/>
        <v>0</v>
      </c>
      <c r="V33" s="20">
        <f t="shared" si="11"/>
        <v>0</v>
      </c>
      <c r="W33" s="20">
        <f t="shared" si="12"/>
        <v>0</v>
      </c>
      <c r="X33" s="20">
        <f t="shared" si="13"/>
        <v>0</v>
      </c>
      <c r="Y33" s="20">
        <f t="shared" si="14"/>
        <v>0</v>
      </c>
      <c r="Z33" s="20">
        <f t="shared" si="15"/>
        <v>0</v>
      </c>
      <c r="AA33" s="20">
        <f t="shared" si="16"/>
        <v>0</v>
      </c>
      <c r="AB33" s="20">
        <f t="shared" si="17"/>
        <v>0</v>
      </c>
      <c r="AC33" s="20">
        <f t="shared" si="18"/>
        <v>0</v>
      </c>
      <c r="AD33" s="20">
        <f t="shared" si="19"/>
        <v>0</v>
      </c>
    </row>
    <row r="34" spans="1:30" x14ac:dyDescent="0.35">
      <c r="A34" s="75"/>
      <c r="B34" s="29">
        <v>0</v>
      </c>
      <c r="C34" s="29">
        <v>1</v>
      </c>
      <c r="D34" s="29">
        <v>1</v>
      </c>
      <c r="E34" s="29">
        <v>0</v>
      </c>
      <c r="F34" s="30">
        <v>40</v>
      </c>
      <c r="G34" s="30">
        <v>95</v>
      </c>
      <c r="H34" s="30">
        <v>185</v>
      </c>
      <c r="I34" s="30">
        <v>60.9</v>
      </c>
      <c r="J34" s="31">
        <v>14.6</v>
      </c>
      <c r="K34" s="31">
        <v>10.7</v>
      </c>
      <c r="L34" s="31">
        <v>11</v>
      </c>
      <c r="M34" s="34"/>
      <c r="N34" s="18">
        <f t="shared" si="4"/>
        <v>0</v>
      </c>
      <c r="O34" s="18" t="str">
        <f t="shared" si="23"/>
        <v>T4 - 0 1 1 0</v>
      </c>
      <c r="P34" s="20">
        <f t="shared" si="20"/>
        <v>0</v>
      </c>
      <c r="Q34" s="20">
        <f t="shared" si="6"/>
        <v>0</v>
      </c>
      <c r="R34" s="20">
        <f t="shared" si="7"/>
        <v>0</v>
      </c>
      <c r="S34" s="20">
        <f t="shared" si="8"/>
        <v>0</v>
      </c>
      <c r="T34" s="20">
        <f t="shared" si="9"/>
        <v>0</v>
      </c>
      <c r="U34" s="20">
        <f t="shared" si="10"/>
        <v>0</v>
      </c>
      <c r="V34" s="20">
        <f t="shared" si="11"/>
        <v>0</v>
      </c>
      <c r="W34" s="20">
        <f t="shared" si="12"/>
        <v>0</v>
      </c>
      <c r="X34" s="20">
        <f t="shared" si="13"/>
        <v>0</v>
      </c>
      <c r="Y34" s="20">
        <f t="shared" si="14"/>
        <v>0</v>
      </c>
      <c r="Z34" s="20">
        <f t="shared" si="15"/>
        <v>0</v>
      </c>
      <c r="AA34" s="20">
        <f t="shared" si="16"/>
        <v>0</v>
      </c>
      <c r="AB34" s="20">
        <f t="shared" si="17"/>
        <v>0</v>
      </c>
      <c r="AC34" s="20">
        <f t="shared" si="18"/>
        <v>0</v>
      </c>
      <c r="AD34" s="20">
        <f t="shared" si="19"/>
        <v>0</v>
      </c>
    </row>
    <row r="35" spans="1:30" x14ac:dyDescent="0.35">
      <c r="A35" s="75"/>
      <c r="B35" s="29">
        <v>0</v>
      </c>
      <c r="C35" s="29">
        <v>1</v>
      </c>
      <c r="D35" s="29">
        <v>1</v>
      </c>
      <c r="E35" s="29">
        <v>1</v>
      </c>
      <c r="F35" s="30">
        <v>45</v>
      </c>
      <c r="G35" s="30">
        <v>100</v>
      </c>
      <c r="H35" s="30">
        <v>190</v>
      </c>
      <c r="I35" s="30">
        <v>65.900000000000006</v>
      </c>
      <c r="J35" s="31">
        <v>15</v>
      </c>
      <c r="K35" s="31">
        <v>11</v>
      </c>
      <c r="L35" s="31">
        <v>11.3</v>
      </c>
      <c r="M35" s="34"/>
      <c r="N35" s="18">
        <f t="shared" si="4"/>
        <v>0</v>
      </c>
      <c r="O35" s="18" t="str">
        <f t="shared" si="23"/>
        <v>T4 - 0 1 1 1</v>
      </c>
      <c r="P35" s="20">
        <f t="shared" si="20"/>
        <v>0</v>
      </c>
      <c r="Q35" s="20">
        <f t="shared" si="6"/>
        <v>0</v>
      </c>
      <c r="R35" s="20">
        <f t="shared" si="7"/>
        <v>0</v>
      </c>
      <c r="S35" s="20">
        <f t="shared" si="8"/>
        <v>0</v>
      </c>
      <c r="T35" s="20">
        <f t="shared" si="9"/>
        <v>0</v>
      </c>
      <c r="U35" s="20">
        <f t="shared" si="10"/>
        <v>0</v>
      </c>
      <c r="V35" s="20">
        <f t="shared" si="11"/>
        <v>0</v>
      </c>
      <c r="W35" s="20">
        <f t="shared" si="12"/>
        <v>0</v>
      </c>
      <c r="X35" s="20">
        <f t="shared" si="13"/>
        <v>0</v>
      </c>
      <c r="Y35" s="20">
        <f t="shared" si="14"/>
        <v>0</v>
      </c>
      <c r="Z35" s="20">
        <f t="shared" si="15"/>
        <v>0</v>
      </c>
      <c r="AA35" s="20">
        <f t="shared" si="16"/>
        <v>0</v>
      </c>
      <c r="AB35" s="20">
        <f t="shared" si="17"/>
        <v>0</v>
      </c>
      <c r="AC35" s="20">
        <f t="shared" si="18"/>
        <v>0</v>
      </c>
      <c r="AD35" s="20">
        <f t="shared" si="19"/>
        <v>0</v>
      </c>
    </row>
    <row r="36" spans="1:30" x14ac:dyDescent="0.35">
      <c r="A36" s="75"/>
      <c r="B36" s="29">
        <v>1</v>
      </c>
      <c r="C36" s="29">
        <v>1</v>
      </c>
      <c r="D36" s="29">
        <v>1</v>
      </c>
      <c r="E36" s="29">
        <v>0</v>
      </c>
      <c r="F36" s="30">
        <v>45</v>
      </c>
      <c r="G36" s="30">
        <v>100</v>
      </c>
      <c r="H36" s="30">
        <v>190</v>
      </c>
      <c r="I36" s="30">
        <v>67.599999999999994</v>
      </c>
      <c r="J36" s="31">
        <v>15.1</v>
      </c>
      <c r="K36" s="31">
        <v>11.1</v>
      </c>
      <c r="L36" s="31">
        <v>11.4</v>
      </c>
      <c r="M36" s="34"/>
      <c r="N36" s="18">
        <f t="shared" si="4"/>
        <v>0</v>
      </c>
      <c r="O36" s="18" t="str">
        <f t="shared" si="23"/>
        <v>T4 - 1 1 1 0</v>
      </c>
      <c r="P36" s="20">
        <f t="shared" si="20"/>
        <v>0</v>
      </c>
      <c r="Q36" s="20">
        <f t="shared" si="6"/>
        <v>0</v>
      </c>
      <c r="R36" s="20">
        <f t="shared" si="7"/>
        <v>0</v>
      </c>
      <c r="S36" s="20">
        <f t="shared" si="8"/>
        <v>0</v>
      </c>
      <c r="T36" s="20">
        <f t="shared" si="9"/>
        <v>0</v>
      </c>
      <c r="U36" s="20">
        <f t="shared" si="10"/>
        <v>0</v>
      </c>
      <c r="V36" s="20">
        <f t="shared" si="11"/>
        <v>0</v>
      </c>
      <c r="W36" s="20">
        <f t="shared" si="12"/>
        <v>0</v>
      </c>
      <c r="X36" s="20">
        <f t="shared" si="13"/>
        <v>0</v>
      </c>
      <c r="Y36" s="20">
        <f t="shared" si="14"/>
        <v>0</v>
      </c>
      <c r="Z36" s="20">
        <f t="shared" si="15"/>
        <v>0</v>
      </c>
      <c r="AA36" s="20">
        <f t="shared" si="16"/>
        <v>0</v>
      </c>
      <c r="AB36" s="20">
        <f t="shared" si="17"/>
        <v>0</v>
      </c>
      <c r="AC36" s="20">
        <f t="shared" si="18"/>
        <v>0</v>
      </c>
      <c r="AD36" s="20">
        <f t="shared" si="19"/>
        <v>0</v>
      </c>
    </row>
    <row r="37" spans="1:30" x14ac:dyDescent="0.35">
      <c r="A37" s="75"/>
      <c r="B37" s="29">
        <v>1</v>
      </c>
      <c r="C37" s="29">
        <v>1</v>
      </c>
      <c r="D37" s="29">
        <v>1</v>
      </c>
      <c r="E37" s="29">
        <v>1</v>
      </c>
      <c r="F37" s="30">
        <v>50</v>
      </c>
      <c r="G37" s="30">
        <v>105</v>
      </c>
      <c r="H37" s="30">
        <v>195</v>
      </c>
      <c r="I37" s="30">
        <v>72.599999999999994</v>
      </c>
      <c r="J37" s="31">
        <v>15.3</v>
      </c>
      <c r="K37" s="31">
        <v>11.4</v>
      </c>
      <c r="L37" s="31">
        <v>11.7</v>
      </c>
      <c r="M37" s="34"/>
      <c r="N37" s="18">
        <f t="shared" si="4"/>
        <v>0</v>
      </c>
      <c r="O37" s="18" t="str">
        <f t="shared" si="23"/>
        <v>T4 - 1 1 1 1</v>
      </c>
      <c r="P37" s="20">
        <f t="shared" si="20"/>
        <v>0</v>
      </c>
      <c r="Q37" s="20">
        <f t="shared" si="6"/>
        <v>0</v>
      </c>
      <c r="R37" s="20">
        <f t="shared" si="7"/>
        <v>0</v>
      </c>
      <c r="S37" s="20">
        <f t="shared" si="8"/>
        <v>0</v>
      </c>
      <c r="T37" s="20">
        <f t="shared" si="9"/>
        <v>0</v>
      </c>
      <c r="U37" s="20">
        <f t="shared" si="10"/>
        <v>0</v>
      </c>
      <c r="V37" s="20">
        <f t="shared" si="11"/>
        <v>0</v>
      </c>
      <c r="W37" s="20">
        <f t="shared" si="12"/>
        <v>0</v>
      </c>
      <c r="X37" s="20">
        <f t="shared" si="13"/>
        <v>0</v>
      </c>
      <c r="Y37" s="20">
        <f t="shared" si="14"/>
        <v>0</v>
      </c>
      <c r="Z37" s="20">
        <f t="shared" si="15"/>
        <v>0</v>
      </c>
      <c r="AA37" s="20">
        <f t="shared" si="16"/>
        <v>0</v>
      </c>
      <c r="AB37" s="20">
        <f t="shared" si="17"/>
        <v>0</v>
      </c>
      <c r="AC37" s="20">
        <f t="shared" si="18"/>
        <v>0</v>
      </c>
      <c r="AD37" s="20">
        <f t="shared" si="19"/>
        <v>0</v>
      </c>
    </row>
    <row r="38" spans="1:30" x14ac:dyDescent="0.35">
      <c r="A38" s="75"/>
      <c r="B38" s="29">
        <v>0</v>
      </c>
      <c r="C38" s="29">
        <v>1</v>
      </c>
      <c r="D38" s="29">
        <v>2</v>
      </c>
      <c r="E38" s="29">
        <v>0</v>
      </c>
      <c r="F38" s="30">
        <v>45</v>
      </c>
      <c r="G38" s="30">
        <v>100</v>
      </c>
      <c r="H38" s="30">
        <v>190</v>
      </c>
      <c r="I38" s="30">
        <v>66.599999999999994</v>
      </c>
      <c r="J38" s="31">
        <v>15</v>
      </c>
      <c r="K38" s="31">
        <v>11</v>
      </c>
      <c r="L38" s="31">
        <v>11.3</v>
      </c>
      <c r="M38" s="34"/>
      <c r="N38" s="18">
        <f t="shared" si="4"/>
        <v>0</v>
      </c>
      <c r="O38" s="18" t="str">
        <f t="shared" si="23"/>
        <v>T4 - 0 1 2 0</v>
      </c>
      <c r="P38" s="20">
        <f t="shared" si="20"/>
        <v>0</v>
      </c>
      <c r="Q38" s="20">
        <f t="shared" si="6"/>
        <v>0</v>
      </c>
      <c r="R38" s="20">
        <f t="shared" si="7"/>
        <v>0</v>
      </c>
      <c r="S38" s="20">
        <f t="shared" si="8"/>
        <v>0</v>
      </c>
      <c r="T38" s="20">
        <f t="shared" si="9"/>
        <v>0</v>
      </c>
      <c r="U38" s="20">
        <f t="shared" si="10"/>
        <v>0</v>
      </c>
      <c r="V38" s="20">
        <f t="shared" si="11"/>
        <v>0</v>
      </c>
      <c r="W38" s="20">
        <f t="shared" si="12"/>
        <v>0</v>
      </c>
      <c r="X38" s="20">
        <f t="shared" si="13"/>
        <v>0</v>
      </c>
      <c r="Y38" s="20">
        <f t="shared" si="14"/>
        <v>0</v>
      </c>
      <c r="Z38" s="20">
        <f t="shared" si="15"/>
        <v>0</v>
      </c>
      <c r="AA38" s="20">
        <f t="shared" si="16"/>
        <v>0</v>
      </c>
      <c r="AB38" s="20">
        <f t="shared" si="17"/>
        <v>0</v>
      </c>
      <c r="AC38" s="20">
        <f t="shared" si="18"/>
        <v>0</v>
      </c>
      <c r="AD38" s="20">
        <f t="shared" si="19"/>
        <v>0</v>
      </c>
    </row>
    <row r="39" spans="1:30" x14ac:dyDescent="0.35">
      <c r="A39" s="75"/>
      <c r="B39" s="29">
        <v>0</v>
      </c>
      <c r="C39" s="29">
        <v>1</v>
      </c>
      <c r="D39" s="29">
        <v>2</v>
      </c>
      <c r="E39" s="29">
        <v>1</v>
      </c>
      <c r="F39" s="30">
        <v>50</v>
      </c>
      <c r="G39" s="30">
        <v>105</v>
      </c>
      <c r="H39" s="30">
        <v>195</v>
      </c>
      <c r="I39" s="30">
        <v>71.599999999999994</v>
      </c>
      <c r="J39" s="31">
        <v>15.3</v>
      </c>
      <c r="K39" s="31">
        <v>11.3</v>
      </c>
      <c r="L39" s="31">
        <v>11.7</v>
      </c>
      <c r="M39" s="34"/>
      <c r="N39" s="18">
        <f t="shared" si="4"/>
        <v>0</v>
      </c>
      <c r="O39" s="18" t="str">
        <f t="shared" si="23"/>
        <v>T4 - 0 1 2 1</v>
      </c>
      <c r="P39" s="20">
        <f t="shared" si="20"/>
        <v>0</v>
      </c>
      <c r="Q39" s="20">
        <f t="shared" si="6"/>
        <v>0</v>
      </c>
      <c r="R39" s="20">
        <f t="shared" si="7"/>
        <v>0</v>
      </c>
      <c r="S39" s="20">
        <f t="shared" si="8"/>
        <v>0</v>
      </c>
      <c r="T39" s="20">
        <f t="shared" si="9"/>
        <v>0</v>
      </c>
      <c r="U39" s="20">
        <f t="shared" si="10"/>
        <v>0</v>
      </c>
      <c r="V39" s="20">
        <f t="shared" si="11"/>
        <v>0</v>
      </c>
      <c r="W39" s="20">
        <f t="shared" si="12"/>
        <v>0</v>
      </c>
      <c r="X39" s="20">
        <f t="shared" si="13"/>
        <v>0</v>
      </c>
      <c r="Y39" s="20">
        <f t="shared" si="14"/>
        <v>0</v>
      </c>
      <c r="Z39" s="20">
        <f t="shared" si="15"/>
        <v>0</v>
      </c>
      <c r="AA39" s="20">
        <f t="shared" si="16"/>
        <v>0</v>
      </c>
      <c r="AB39" s="20">
        <f t="shared" si="17"/>
        <v>0</v>
      </c>
      <c r="AC39" s="20">
        <f t="shared" si="18"/>
        <v>0</v>
      </c>
      <c r="AD39" s="20">
        <f t="shared" si="19"/>
        <v>0</v>
      </c>
    </row>
    <row r="40" spans="1:30" x14ac:dyDescent="0.35">
      <c r="A40" s="75"/>
      <c r="B40" s="29">
        <v>0</v>
      </c>
      <c r="C40" s="29">
        <v>2</v>
      </c>
      <c r="D40" s="29">
        <v>1</v>
      </c>
      <c r="E40" s="29">
        <v>0</v>
      </c>
      <c r="F40" s="30">
        <v>50</v>
      </c>
      <c r="G40" s="30">
        <v>105</v>
      </c>
      <c r="H40" s="30">
        <v>195</v>
      </c>
      <c r="I40" s="30">
        <v>70.5</v>
      </c>
      <c r="J40" s="31">
        <v>15.2</v>
      </c>
      <c r="K40" s="31">
        <v>11.3</v>
      </c>
      <c r="L40" s="31">
        <v>11.6</v>
      </c>
      <c r="M40" s="34"/>
      <c r="N40" s="18">
        <f t="shared" si="4"/>
        <v>0</v>
      </c>
      <c r="O40" s="18" t="str">
        <f t="shared" si="23"/>
        <v>T4 - 0 2 1 0</v>
      </c>
      <c r="P40" s="20">
        <f t="shared" si="20"/>
        <v>0</v>
      </c>
      <c r="Q40" s="20">
        <f t="shared" si="6"/>
        <v>0</v>
      </c>
      <c r="R40" s="20">
        <f t="shared" si="7"/>
        <v>0</v>
      </c>
      <c r="S40" s="20">
        <f t="shared" si="8"/>
        <v>0</v>
      </c>
      <c r="T40" s="20">
        <f t="shared" si="9"/>
        <v>0</v>
      </c>
      <c r="U40" s="20">
        <f t="shared" si="10"/>
        <v>0</v>
      </c>
      <c r="V40" s="20">
        <f t="shared" si="11"/>
        <v>0</v>
      </c>
      <c r="W40" s="20">
        <f t="shared" si="12"/>
        <v>0</v>
      </c>
      <c r="X40" s="20">
        <f t="shared" si="13"/>
        <v>0</v>
      </c>
      <c r="Y40" s="20">
        <f t="shared" si="14"/>
        <v>0</v>
      </c>
      <c r="Z40" s="20">
        <f t="shared" si="15"/>
        <v>0</v>
      </c>
      <c r="AA40" s="20">
        <f t="shared" si="16"/>
        <v>0</v>
      </c>
      <c r="AB40" s="20">
        <f t="shared" si="17"/>
        <v>0</v>
      </c>
      <c r="AC40" s="20">
        <f t="shared" si="18"/>
        <v>0</v>
      </c>
      <c r="AD40" s="20">
        <f t="shared" si="19"/>
        <v>0</v>
      </c>
    </row>
    <row r="41" spans="1:30" x14ac:dyDescent="0.35">
      <c r="A41" s="75"/>
      <c r="B41" s="29">
        <v>0</v>
      </c>
      <c r="C41" s="29">
        <v>2</v>
      </c>
      <c r="D41" s="29">
        <v>1</v>
      </c>
      <c r="E41" s="29">
        <v>1</v>
      </c>
      <c r="F41" s="30">
        <v>55</v>
      </c>
      <c r="G41" s="30">
        <v>110</v>
      </c>
      <c r="H41" s="30">
        <v>200</v>
      </c>
      <c r="I41" s="30">
        <v>75.5</v>
      </c>
      <c r="J41" s="31">
        <v>15.5</v>
      </c>
      <c r="K41" s="31">
        <v>11.6</v>
      </c>
      <c r="L41" s="31">
        <v>11.9</v>
      </c>
      <c r="M41" s="34"/>
      <c r="N41" s="18">
        <f t="shared" si="4"/>
        <v>0</v>
      </c>
      <c r="O41" s="18" t="str">
        <f t="shared" si="23"/>
        <v>T4 - 0 2 1 1</v>
      </c>
      <c r="P41" s="20">
        <f t="shared" si="20"/>
        <v>0</v>
      </c>
      <c r="Q41" s="20">
        <f t="shared" si="6"/>
        <v>0</v>
      </c>
      <c r="R41" s="20">
        <f t="shared" si="7"/>
        <v>0</v>
      </c>
      <c r="S41" s="20">
        <f t="shared" si="8"/>
        <v>0</v>
      </c>
      <c r="T41" s="20">
        <f t="shared" si="9"/>
        <v>0</v>
      </c>
      <c r="U41" s="20">
        <f t="shared" si="10"/>
        <v>0</v>
      </c>
      <c r="V41" s="20">
        <f t="shared" si="11"/>
        <v>0</v>
      </c>
      <c r="W41" s="20">
        <f t="shared" si="12"/>
        <v>0</v>
      </c>
      <c r="X41" s="20">
        <f t="shared" si="13"/>
        <v>0</v>
      </c>
      <c r="Y41" s="20">
        <f t="shared" si="14"/>
        <v>0</v>
      </c>
      <c r="Z41" s="20">
        <f t="shared" si="15"/>
        <v>0</v>
      </c>
      <c r="AA41" s="20">
        <f t="shared" si="16"/>
        <v>0</v>
      </c>
      <c r="AB41" s="20">
        <f t="shared" si="17"/>
        <v>0</v>
      </c>
      <c r="AC41" s="20">
        <f t="shared" si="18"/>
        <v>0</v>
      </c>
      <c r="AD41" s="20">
        <f t="shared" si="19"/>
        <v>0</v>
      </c>
    </row>
    <row r="42" spans="1:30" x14ac:dyDescent="0.35">
      <c r="A42" s="75"/>
      <c r="B42" s="29">
        <v>0</v>
      </c>
      <c r="C42" s="29">
        <v>2</v>
      </c>
      <c r="D42" s="29">
        <v>2</v>
      </c>
      <c r="E42" s="29">
        <v>0</v>
      </c>
      <c r="F42" s="30">
        <v>55</v>
      </c>
      <c r="G42" s="30">
        <v>110</v>
      </c>
      <c r="H42" s="30">
        <v>200</v>
      </c>
      <c r="I42" s="30">
        <v>76.2</v>
      </c>
      <c r="J42" s="31">
        <v>15.5</v>
      </c>
      <c r="K42" s="31">
        <v>11.6</v>
      </c>
      <c r="L42" s="31">
        <v>12</v>
      </c>
      <c r="M42" s="34"/>
      <c r="N42" s="18">
        <f t="shared" si="4"/>
        <v>0</v>
      </c>
      <c r="O42" s="18" t="str">
        <f t="shared" si="23"/>
        <v>T4 - 0 2 2 0</v>
      </c>
      <c r="P42" s="20">
        <f t="shared" si="20"/>
        <v>0</v>
      </c>
      <c r="Q42" s="20">
        <f t="shared" si="6"/>
        <v>0</v>
      </c>
      <c r="R42" s="20">
        <f t="shared" si="7"/>
        <v>0</v>
      </c>
      <c r="S42" s="20">
        <f t="shared" si="8"/>
        <v>0</v>
      </c>
      <c r="T42" s="20">
        <f t="shared" si="9"/>
        <v>0</v>
      </c>
      <c r="U42" s="20">
        <f t="shared" si="10"/>
        <v>0</v>
      </c>
      <c r="V42" s="20">
        <f t="shared" si="11"/>
        <v>0</v>
      </c>
      <c r="W42" s="20">
        <f t="shared" si="12"/>
        <v>0</v>
      </c>
      <c r="X42" s="20">
        <f t="shared" si="13"/>
        <v>0</v>
      </c>
      <c r="Y42" s="20">
        <f t="shared" si="14"/>
        <v>0</v>
      </c>
      <c r="Z42" s="20">
        <f t="shared" si="15"/>
        <v>0</v>
      </c>
      <c r="AA42" s="20">
        <f t="shared" si="16"/>
        <v>0</v>
      </c>
      <c r="AB42" s="20">
        <f t="shared" si="17"/>
        <v>0</v>
      </c>
      <c r="AC42" s="20">
        <f t="shared" si="18"/>
        <v>0</v>
      </c>
      <c r="AD42" s="20">
        <f t="shared" si="19"/>
        <v>0</v>
      </c>
    </row>
    <row r="43" spans="1:30" x14ac:dyDescent="0.35">
      <c r="A43" s="75"/>
      <c r="B43" s="29">
        <v>0</v>
      </c>
      <c r="C43" s="29">
        <v>2</v>
      </c>
      <c r="D43" s="29">
        <v>2</v>
      </c>
      <c r="E43" s="29">
        <v>1</v>
      </c>
      <c r="F43" s="30">
        <v>60</v>
      </c>
      <c r="G43" s="30">
        <v>115</v>
      </c>
      <c r="H43" s="30">
        <v>205</v>
      </c>
      <c r="I43" s="30">
        <v>81.2</v>
      </c>
      <c r="J43" s="31">
        <v>15.7</v>
      </c>
      <c r="K43" s="31">
        <v>13.9</v>
      </c>
      <c r="L43" s="31">
        <v>14.4</v>
      </c>
      <c r="M43" s="34"/>
      <c r="N43" s="18">
        <f t="shared" si="4"/>
        <v>0</v>
      </c>
      <c r="O43" s="18" t="str">
        <f t="shared" si="23"/>
        <v>T4 - 0 2 2 1</v>
      </c>
      <c r="P43" s="20">
        <f t="shared" si="20"/>
        <v>0</v>
      </c>
      <c r="Q43" s="20">
        <f t="shared" si="6"/>
        <v>0</v>
      </c>
      <c r="R43" s="20">
        <f t="shared" si="7"/>
        <v>0</v>
      </c>
      <c r="S43" s="20">
        <f t="shared" si="8"/>
        <v>0</v>
      </c>
      <c r="T43" s="20">
        <f t="shared" si="9"/>
        <v>0</v>
      </c>
      <c r="U43" s="20">
        <f t="shared" si="10"/>
        <v>0</v>
      </c>
      <c r="V43" s="20">
        <f t="shared" si="11"/>
        <v>0</v>
      </c>
      <c r="W43" s="20">
        <f t="shared" si="12"/>
        <v>0</v>
      </c>
      <c r="X43" s="20">
        <f t="shared" si="13"/>
        <v>0</v>
      </c>
      <c r="Y43" s="20">
        <f t="shared" si="14"/>
        <v>0</v>
      </c>
      <c r="Z43" s="20">
        <f t="shared" si="15"/>
        <v>0</v>
      </c>
      <c r="AA43" s="20">
        <f t="shared" si="16"/>
        <v>0</v>
      </c>
      <c r="AB43" s="20">
        <f t="shared" si="17"/>
        <v>0</v>
      </c>
      <c r="AC43" s="20">
        <f t="shared" si="18"/>
        <v>0</v>
      </c>
      <c r="AD43" s="20">
        <f t="shared" si="19"/>
        <v>0</v>
      </c>
    </row>
    <row r="44" spans="1:30" x14ac:dyDescent="0.35">
      <c r="A44" s="75"/>
      <c r="B44" s="29">
        <v>0</v>
      </c>
      <c r="C44" s="29">
        <v>2</v>
      </c>
      <c r="D44" s="29">
        <v>3</v>
      </c>
      <c r="E44" s="29">
        <v>0</v>
      </c>
      <c r="F44" s="30">
        <v>60</v>
      </c>
      <c r="G44" s="30">
        <v>115</v>
      </c>
      <c r="H44" s="30">
        <v>205</v>
      </c>
      <c r="I44" s="30">
        <v>81.900000000000006</v>
      </c>
      <c r="J44" s="31">
        <v>15.8</v>
      </c>
      <c r="K44" s="31">
        <v>14</v>
      </c>
      <c r="L44" s="31">
        <v>14.4</v>
      </c>
      <c r="M44" s="34"/>
      <c r="N44" s="18">
        <f t="shared" si="4"/>
        <v>0</v>
      </c>
      <c r="O44" s="18" t="str">
        <f t="shared" si="23"/>
        <v>T4 - 0 2 3 0</v>
      </c>
      <c r="P44" s="20">
        <f t="shared" si="20"/>
        <v>0</v>
      </c>
      <c r="Q44" s="20">
        <f t="shared" si="6"/>
        <v>0</v>
      </c>
      <c r="R44" s="20">
        <f t="shared" si="7"/>
        <v>0</v>
      </c>
      <c r="S44" s="20">
        <f t="shared" si="8"/>
        <v>0</v>
      </c>
      <c r="T44" s="20">
        <f t="shared" si="9"/>
        <v>0</v>
      </c>
      <c r="U44" s="20">
        <f t="shared" si="10"/>
        <v>0</v>
      </c>
      <c r="V44" s="20">
        <f t="shared" si="11"/>
        <v>0</v>
      </c>
      <c r="W44" s="20">
        <f t="shared" si="12"/>
        <v>0</v>
      </c>
      <c r="X44" s="20">
        <f t="shared" si="13"/>
        <v>0</v>
      </c>
      <c r="Y44" s="20">
        <f t="shared" si="14"/>
        <v>0</v>
      </c>
      <c r="Z44" s="20">
        <f t="shared" si="15"/>
        <v>0</v>
      </c>
      <c r="AA44" s="20">
        <f t="shared" si="16"/>
        <v>0</v>
      </c>
      <c r="AB44" s="20">
        <f t="shared" si="17"/>
        <v>0</v>
      </c>
      <c r="AC44" s="20">
        <f t="shared" si="18"/>
        <v>0</v>
      </c>
      <c r="AD44" s="20">
        <f t="shared" si="19"/>
        <v>0</v>
      </c>
    </row>
    <row r="45" spans="1:30" x14ac:dyDescent="0.35">
      <c r="A45" s="75"/>
      <c r="B45" s="29">
        <v>0</v>
      </c>
      <c r="C45" s="29">
        <v>2</v>
      </c>
      <c r="D45" s="29">
        <v>3</v>
      </c>
      <c r="E45" s="29">
        <v>1</v>
      </c>
      <c r="F45" s="30">
        <v>65</v>
      </c>
      <c r="G45" s="30">
        <v>120</v>
      </c>
      <c r="H45" s="30">
        <v>210</v>
      </c>
      <c r="I45" s="30">
        <v>86.9</v>
      </c>
      <c r="J45" s="31">
        <v>16.2</v>
      </c>
      <c r="K45" s="31">
        <v>14.5</v>
      </c>
      <c r="L45" s="31">
        <v>14.9</v>
      </c>
      <c r="M45" s="34"/>
      <c r="N45" s="18">
        <f t="shared" si="4"/>
        <v>0</v>
      </c>
      <c r="O45" s="18" t="str">
        <f t="shared" si="23"/>
        <v>T4 - 0 2 3 1</v>
      </c>
      <c r="P45" s="20">
        <f t="shared" si="20"/>
        <v>0</v>
      </c>
      <c r="Q45" s="20">
        <f t="shared" si="6"/>
        <v>0</v>
      </c>
      <c r="R45" s="20">
        <f t="shared" si="7"/>
        <v>0</v>
      </c>
      <c r="S45" s="20">
        <f t="shared" si="8"/>
        <v>0</v>
      </c>
      <c r="T45" s="20">
        <f t="shared" si="9"/>
        <v>0</v>
      </c>
      <c r="U45" s="20">
        <f t="shared" si="10"/>
        <v>0</v>
      </c>
      <c r="V45" s="20">
        <f t="shared" si="11"/>
        <v>0</v>
      </c>
      <c r="W45" s="20">
        <f t="shared" si="12"/>
        <v>0</v>
      </c>
      <c r="X45" s="20">
        <f t="shared" si="13"/>
        <v>0</v>
      </c>
      <c r="Y45" s="20">
        <f t="shared" si="14"/>
        <v>0</v>
      </c>
      <c r="Z45" s="20">
        <f t="shared" si="15"/>
        <v>0</v>
      </c>
      <c r="AA45" s="20">
        <f t="shared" si="16"/>
        <v>0</v>
      </c>
      <c r="AB45" s="20">
        <f t="shared" si="17"/>
        <v>0</v>
      </c>
      <c r="AC45" s="20">
        <f t="shared" si="18"/>
        <v>0</v>
      </c>
      <c r="AD45" s="20">
        <f t="shared" si="19"/>
        <v>0</v>
      </c>
    </row>
    <row r="46" spans="1:30" x14ac:dyDescent="0.35">
      <c r="A46" s="75"/>
      <c r="B46" s="29">
        <v>0</v>
      </c>
      <c r="C46" s="29">
        <v>3</v>
      </c>
      <c r="D46" s="29">
        <v>3</v>
      </c>
      <c r="E46" s="29">
        <v>0</v>
      </c>
      <c r="F46" s="30">
        <v>70</v>
      </c>
      <c r="G46" s="30">
        <v>125</v>
      </c>
      <c r="H46" s="30">
        <v>215</v>
      </c>
      <c r="I46" s="30">
        <v>91.5</v>
      </c>
      <c r="J46" s="31">
        <v>16.7</v>
      </c>
      <c r="K46" s="31">
        <v>15</v>
      </c>
      <c r="L46" s="31">
        <v>15.4</v>
      </c>
      <c r="M46" s="34"/>
      <c r="N46" s="18">
        <f t="shared" si="4"/>
        <v>0</v>
      </c>
      <c r="O46" s="18" t="str">
        <f t="shared" si="23"/>
        <v>T4 - 0 3 3 0</v>
      </c>
      <c r="P46" s="20">
        <f t="shared" si="20"/>
        <v>0</v>
      </c>
      <c r="Q46" s="20">
        <f t="shared" si="6"/>
        <v>0</v>
      </c>
      <c r="R46" s="20">
        <f t="shared" si="7"/>
        <v>0</v>
      </c>
      <c r="S46" s="20">
        <f t="shared" si="8"/>
        <v>0</v>
      </c>
      <c r="T46" s="20">
        <f t="shared" si="9"/>
        <v>0</v>
      </c>
      <c r="U46" s="20">
        <f t="shared" si="10"/>
        <v>0</v>
      </c>
      <c r="V46" s="20">
        <f t="shared" si="11"/>
        <v>0</v>
      </c>
      <c r="W46" s="20">
        <f t="shared" si="12"/>
        <v>0</v>
      </c>
      <c r="X46" s="20">
        <f t="shared" si="13"/>
        <v>0</v>
      </c>
      <c r="Y46" s="20">
        <f t="shared" si="14"/>
        <v>0</v>
      </c>
      <c r="Z46" s="20">
        <f t="shared" si="15"/>
        <v>0</v>
      </c>
      <c r="AA46" s="20">
        <f t="shared" si="16"/>
        <v>0</v>
      </c>
      <c r="AB46" s="20">
        <f t="shared" si="17"/>
        <v>0</v>
      </c>
      <c r="AC46" s="20">
        <f t="shared" si="18"/>
        <v>0</v>
      </c>
      <c r="AD46" s="20">
        <f t="shared" si="19"/>
        <v>0</v>
      </c>
    </row>
    <row r="47" spans="1:30" x14ac:dyDescent="0.35">
      <c r="A47" s="76"/>
      <c r="B47" s="29">
        <v>0</v>
      </c>
      <c r="C47" s="29">
        <v>3</v>
      </c>
      <c r="D47" s="29">
        <v>3</v>
      </c>
      <c r="E47" s="29">
        <v>1</v>
      </c>
      <c r="F47" s="30">
        <v>75</v>
      </c>
      <c r="G47" s="30">
        <v>130</v>
      </c>
      <c r="H47" s="30">
        <v>220</v>
      </c>
      <c r="I47" s="30">
        <v>96.5</v>
      </c>
      <c r="J47" s="51"/>
      <c r="K47" s="51"/>
      <c r="L47" s="51"/>
      <c r="M47" s="34"/>
      <c r="N47" s="18">
        <f t="shared" si="4"/>
        <v>0</v>
      </c>
      <c r="O47" s="18" t="str">
        <f t="shared" si="23"/>
        <v>T4 - 0 3 3 1</v>
      </c>
      <c r="P47" s="20">
        <f t="shared" si="20"/>
        <v>0</v>
      </c>
      <c r="Q47" s="20">
        <f t="shared" si="6"/>
        <v>0</v>
      </c>
      <c r="R47" s="20">
        <f t="shared" si="7"/>
        <v>0</v>
      </c>
      <c r="S47" s="20">
        <f t="shared" si="8"/>
        <v>0</v>
      </c>
      <c r="T47" s="20">
        <f t="shared" si="9"/>
        <v>0</v>
      </c>
      <c r="U47" s="20">
        <f t="shared" si="10"/>
        <v>0</v>
      </c>
      <c r="V47" s="20">
        <f t="shared" si="11"/>
        <v>0</v>
      </c>
      <c r="W47" s="20">
        <f t="shared" si="12"/>
        <v>0</v>
      </c>
      <c r="X47" s="20">
        <f t="shared" si="13"/>
        <v>0</v>
      </c>
      <c r="Y47" s="20">
        <f t="shared" si="14"/>
        <v>0</v>
      </c>
      <c r="Z47" s="20">
        <f t="shared" si="15"/>
        <v>0</v>
      </c>
      <c r="AA47" s="20">
        <f t="shared" si="16"/>
        <v>0</v>
      </c>
      <c r="AB47" s="20">
        <f t="shared" si="17"/>
        <v>0</v>
      </c>
      <c r="AC47" s="20">
        <f t="shared" si="18"/>
        <v>0</v>
      </c>
      <c r="AD47" s="20">
        <f t="shared" si="19"/>
        <v>0</v>
      </c>
    </row>
    <row r="48" spans="1:30" x14ac:dyDescent="0.35">
      <c r="A48" s="74" t="s">
        <v>38</v>
      </c>
      <c r="B48" s="29">
        <v>1</v>
      </c>
      <c r="C48" s="29">
        <v>0</v>
      </c>
      <c r="D48" s="29">
        <v>0</v>
      </c>
      <c r="E48" s="29">
        <v>0</v>
      </c>
      <c r="F48" s="30">
        <v>40</v>
      </c>
      <c r="G48" s="30">
        <v>90</v>
      </c>
      <c r="H48" s="30">
        <v>180</v>
      </c>
      <c r="I48" s="30">
        <v>62.3</v>
      </c>
      <c r="J48" s="31">
        <v>14.7</v>
      </c>
      <c r="K48" s="31">
        <v>10.7</v>
      </c>
      <c r="L48" s="31">
        <v>11.1</v>
      </c>
      <c r="M48" s="34"/>
      <c r="N48" s="18">
        <f t="shared" si="4"/>
        <v>0</v>
      </c>
      <c r="O48" s="18" t="str">
        <f t="shared" ref="O48:O67" si="24">CONCATENATE("T5 - ",B48," ",C48," ",D48," ",E48)</f>
        <v>T5 - 1 0 0 0</v>
      </c>
      <c r="P48" s="20">
        <f t="shared" si="20"/>
        <v>0</v>
      </c>
      <c r="Q48" s="20">
        <f t="shared" si="6"/>
        <v>0</v>
      </c>
      <c r="R48" s="20">
        <f t="shared" si="7"/>
        <v>0</v>
      </c>
      <c r="S48" s="20">
        <f t="shared" si="8"/>
        <v>0</v>
      </c>
      <c r="T48" s="20">
        <f t="shared" si="9"/>
        <v>0</v>
      </c>
      <c r="U48" s="20">
        <f t="shared" si="10"/>
        <v>0</v>
      </c>
      <c r="V48" s="20">
        <f t="shared" si="11"/>
        <v>0</v>
      </c>
      <c r="W48" s="20">
        <f t="shared" si="12"/>
        <v>0</v>
      </c>
      <c r="X48" s="20">
        <f t="shared" si="13"/>
        <v>0</v>
      </c>
      <c r="Y48" s="20">
        <f t="shared" si="14"/>
        <v>0</v>
      </c>
      <c r="Z48" s="20">
        <f t="shared" si="15"/>
        <v>0</v>
      </c>
      <c r="AA48" s="20">
        <f t="shared" si="16"/>
        <v>0</v>
      </c>
      <c r="AB48" s="20">
        <f t="shared" si="17"/>
        <v>0</v>
      </c>
      <c r="AC48" s="20">
        <f t="shared" si="18"/>
        <v>0</v>
      </c>
      <c r="AD48" s="20">
        <f t="shared" si="19"/>
        <v>0</v>
      </c>
    </row>
    <row r="49" spans="1:30" x14ac:dyDescent="0.35">
      <c r="A49" s="75"/>
      <c r="B49" s="29">
        <v>1</v>
      </c>
      <c r="C49" s="29">
        <v>0</v>
      </c>
      <c r="D49" s="29">
        <v>0</v>
      </c>
      <c r="E49" s="29">
        <v>1</v>
      </c>
      <c r="F49" s="30">
        <v>45</v>
      </c>
      <c r="G49" s="30">
        <v>110</v>
      </c>
      <c r="H49" s="30">
        <v>200</v>
      </c>
      <c r="I49" s="30">
        <v>67.3</v>
      </c>
      <c r="J49" s="31">
        <v>15.1</v>
      </c>
      <c r="K49" s="31">
        <v>11.2</v>
      </c>
      <c r="L49" s="31">
        <v>11.5</v>
      </c>
      <c r="M49" s="34"/>
      <c r="N49" s="18">
        <f t="shared" si="4"/>
        <v>0</v>
      </c>
      <c r="O49" s="18" t="str">
        <f t="shared" si="24"/>
        <v>T5 - 1 0 0 1</v>
      </c>
      <c r="P49" s="20">
        <f t="shared" si="20"/>
        <v>0</v>
      </c>
      <c r="Q49" s="20">
        <f t="shared" si="6"/>
        <v>0</v>
      </c>
      <c r="R49" s="20">
        <f t="shared" si="7"/>
        <v>0</v>
      </c>
      <c r="S49" s="20">
        <f t="shared" si="8"/>
        <v>0</v>
      </c>
      <c r="T49" s="20">
        <f t="shared" si="9"/>
        <v>0</v>
      </c>
      <c r="U49" s="20">
        <f t="shared" si="10"/>
        <v>0</v>
      </c>
      <c r="V49" s="20">
        <f t="shared" si="11"/>
        <v>0</v>
      </c>
      <c r="W49" s="20">
        <f t="shared" si="12"/>
        <v>0</v>
      </c>
      <c r="X49" s="20">
        <f t="shared" si="13"/>
        <v>0</v>
      </c>
      <c r="Y49" s="20">
        <f t="shared" si="14"/>
        <v>0</v>
      </c>
      <c r="Z49" s="20">
        <f t="shared" si="15"/>
        <v>0</v>
      </c>
      <c r="AA49" s="20">
        <f t="shared" si="16"/>
        <v>0</v>
      </c>
      <c r="AB49" s="20">
        <f t="shared" si="17"/>
        <v>0</v>
      </c>
      <c r="AC49" s="20">
        <f t="shared" si="18"/>
        <v>0</v>
      </c>
      <c r="AD49" s="20">
        <f t="shared" si="19"/>
        <v>0</v>
      </c>
    </row>
    <row r="50" spans="1:30" x14ac:dyDescent="0.35">
      <c r="A50" s="75"/>
      <c r="B50" s="29">
        <v>1</v>
      </c>
      <c r="C50" s="29">
        <v>0</v>
      </c>
      <c r="D50" s="29">
        <v>1</v>
      </c>
      <c r="E50" s="29">
        <v>0</v>
      </c>
      <c r="F50" s="30">
        <v>45</v>
      </c>
      <c r="G50" s="30">
        <v>120</v>
      </c>
      <c r="H50" s="30">
        <v>210</v>
      </c>
      <c r="I50" s="30">
        <v>68</v>
      </c>
      <c r="J50" s="31">
        <v>15.2</v>
      </c>
      <c r="K50" s="31">
        <v>11.3</v>
      </c>
      <c r="L50" s="31">
        <v>11.5</v>
      </c>
      <c r="M50" s="34"/>
      <c r="N50" s="18">
        <f t="shared" si="4"/>
        <v>0</v>
      </c>
      <c r="O50" s="18" t="str">
        <f t="shared" si="24"/>
        <v>T5 - 1 0 1 0</v>
      </c>
      <c r="P50" s="20">
        <f t="shared" si="20"/>
        <v>0</v>
      </c>
      <c r="Q50" s="20">
        <f t="shared" si="6"/>
        <v>0</v>
      </c>
      <c r="R50" s="20">
        <f t="shared" si="7"/>
        <v>0</v>
      </c>
      <c r="S50" s="20">
        <f t="shared" si="8"/>
        <v>0</v>
      </c>
      <c r="T50" s="20">
        <f t="shared" si="9"/>
        <v>0</v>
      </c>
      <c r="U50" s="20">
        <f t="shared" si="10"/>
        <v>0</v>
      </c>
      <c r="V50" s="20">
        <f t="shared" si="11"/>
        <v>0</v>
      </c>
      <c r="W50" s="20">
        <f t="shared" si="12"/>
        <v>0</v>
      </c>
      <c r="X50" s="20">
        <f t="shared" si="13"/>
        <v>0</v>
      </c>
      <c r="Y50" s="20">
        <f t="shared" si="14"/>
        <v>0</v>
      </c>
      <c r="Z50" s="20">
        <f t="shared" si="15"/>
        <v>0</v>
      </c>
      <c r="AA50" s="20">
        <f t="shared" si="16"/>
        <v>0</v>
      </c>
      <c r="AB50" s="20">
        <f t="shared" si="17"/>
        <v>0</v>
      </c>
      <c r="AC50" s="20">
        <f t="shared" si="18"/>
        <v>0</v>
      </c>
      <c r="AD50" s="20">
        <f t="shared" si="19"/>
        <v>0</v>
      </c>
    </row>
    <row r="51" spans="1:30" x14ac:dyDescent="0.35">
      <c r="A51" s="75"/>
      <c r="B51" s="29">
        <v>1</v>
      </c>
      <c r="C51" s="29">
        <v>0</v>
      </c>
      <c r="D51" s="29">
        <v>1</v>
      </c>
      <c r="E51" s="29">
        <v>1</v>
      </c>
      <c r="F51" s="30">
        <v>50</v>
      </c>
      <c r="G51" s="30">
        <v>125</v>
      </c>
      <c r="H51" s="30">
        <v>215</v>
      </c>
      <c r="I51" s="30">
        <v>73</v>
      </c>
      <c r="J51" s="31">
        <v>15.5</v>
      </c>
      <c r="K51" s="31">
        <v>11.6</v>
      </c>
      <c r="L51" s="31">
        <v>11.9</v>
      </c>
      <c r="M51" s="34"/>
      <c r="N51" s="18">
        <f t="shared" si="4"/>
        <v>0</v>
      </c>
      <c r="O51" s="18" t="str">
        <f t="shared" si="24"/>
        <v>T5 - 1 0 1 1</v>
      </c>
      <c r="P51" s="20">
        <f t="shared" si="20"/>
        <v>0</v>
      </c>
      <c r="Q51" s="20">
        <f t="shared" si="6"/>
        <v>0</v>
      </c>
      <c r="R51" s="20">
        <f t="shared" si="7"/>
        <v>0</v>
      </c>
      <c r="S51" s="20">
        <f t="shared" si="8"/>
        <v>0</v>
      </c>
      <c r="T51" s="20">
        <f t="shared" si="9"/>
        <v>0</v>
      </c>
      <c r="U51" s="20">
        <f t="shared" si="10"/>
        <v>0</v>
      </c>
      <c r="V51" s="20">
        <f t="shared" si="11"/>
        <v>0</v>
      </c>
      <c r="W51" s="20">
        <f t="shared" si="12"/>
        <v>0</v>
      </c>
      <c r="X51" s="20">
        <f t="shared" si="13"/>
        <v>0</v>
      </c>
      <c r="Y51" s="20">
        <f t="shared" si="14"/>
        <v>0</v>
      </c>
      <c r="Z51" s="20">
        <f t="shared" si="15"/>
        <v>0</v>
      </c>
      <c r="AA51" s="20">
        <f t="shared" si="16"/>
        <v>0</v>
      </c>
      <c r="AB51" s="20">
        <f t="shared" si="17"/>
        <v>0</v>
      </c>
      <c r="AC51" s="20">
        <f t="shared" si="18"/>
        <v>0</v>
      </c>
      <c r="AD51" s="20">
        <f t="shared" si="19"/>
        <v>0</v>
      </c>
    </row>
    <row r="52" spans="1:30" x14ac:dyDescent="0.35">
      <c r="A52" s="75"/>
      <c r="B52" s="29">
        <v>1</v>
      </c>
      <c r="C52" s="29">
        <v>1</v>
      </c>
      <c r="D52" s="29">
        <v>0</v>
      </c>
      <c r="E52" s="29">
        <v>0</v>
      </c>
      <c r="F52" s="30">
        <v>45</v>
      </c>
      <c r="G52" s="30">
        <v>110</v>
      </c>
      <c r="H52" s="30">
        <v>200</v>
      </c>
      <c r="I52" s="30">
        <v>68</v>
      </c>
      <c r="J52" s="31">
        <v>15.1</v>
      </c>
      <c r="K52" s="31">
        <v>11.2</v>
      </c>
      <c r="L52" s="31">
        <v>11.5</v>
      </c>
      <c r="M52" s="34"/>
      <c r="N52" s="18">
        <f t="shared" si="4"/>
        <v>0</v>
      </c>
      <c r="O52" s="18" t="str">
        <f t="shared" si="24"/>
        <v>T5 - 1 1 0 0</v>
      </c>
      <c r="P52" s="20">
        <f t="shared" si="20"/>
        <v>0</v>
      </c>
      <c r="Q52" s="20">
        <f t="shared" si="6"/>
        <v>0</v>
      </c>
      <c r="R52" s="20">
        <f t="shared" si="7"/>
        <v>0</v>
      </c>
      <c r="S52" s="20">
        <f t="shared" si="8"/>
        <v>0</v>
      </c>
      <c r="T52" s="20">
        <f t="shared" si="9"/>
        <v>0</v>
      </c>
      <c r="U52" s="20">
        <f t="shared" si="10"/>
        <v>0</v>
      </c>
      <c r="V52" s="20">
        <f t="shared" si="11"/>
        <v>0</v>
      </c>
      <c r="W52" s="20">
        <f t="shared" si="12"/>
        <v>0</v>
      </c>
      <c r="X52" s="20">
        <f t="shared" si="13"/>
        <v>0</v>
      </c>
      <c r="Y52" s="20">
        <f t="shared" si="14"/>
        <v>0</v>
      </c>
      <c r="Z52" s="20">
        <f t="shared" si="15"/>
        <v>0</v>
      </c>
      <c r="AA52" s="20">
        <f t="shared" si="16"/>
        <v>0</v>
      </c>
      <c r="AB52" s="20">
        <f t="shared" si="17"/>
        <v>0</v>
      </c>
      <c r="AC52" s="20">
        <f t="shared" si="18"/>
        <v>0</v>
      </c>
      <c r="AD52" s="20">
        <f t="shared" si="19"/>
        <v>0</v>
      </c>
    </row>
    <row r="53" spans="1:30" x14ac:dyDescent="0.35">
      <c r="A53" s="75"/>
      <c r="B53" s="29">
        <v>1</v>
      </c>
      <c r="C53" s="29">
        <v>1</v>
      </c>
      <c r="D53" s="29">
        <v>0</v>
      </c>
      <c r="E53" s="29">
        <v>1</v>
      </c>
      <c r="F53" s="30">
        <v>50</v>
      </c>
      <c r="G53" s="30">
        <v>115</v>
      </c>
      <c r="H53" s="30">
        <v>205</v>
      </c>
      <c r="I53" s="30">
        <v>73</v>
      </c>
      <c r="J53" s="31">
        <v>15.4</v>
      </c>
      <c r="K53" s="31">
        <v>11.5</v>
      </c>
      <c r="L53" s="31">
        <v>11.8</v>
      </c>
      <c r="M53" s="34"/>
      <c r="N53" s="18">
        <f t="shared" si="4"/>
        <v>0</v>
      </c>
      <c r="O53" s="18" t="str">
        <f t="shared" si="24"/>
        <v>T5 - 1 1 0 1</v>
      </c>
      <c r="P53" s="20">
        <f t="shared" si="20"/>
        <v>0</v>
      </c>
      <c r="Q53" s="20">
        <f t="shared" si="6"/>
        <v>0</v>
      </c>
      <c r="R53" s="20">
        <f t="shared" si="7"/>
        <v>0</v>
      </c>
      <c r="S53" s="20">
        <f t="shared" si="8"/>
        <v>0</v>
      </c>
      <c r="T53" s="20">
        <f t="shared" si="9"/>
        <v>0</v>
      </c>
      <c r="U53" s="20">
        <f t="shared" si="10"/>
        <v>0</v>
      </c>
      <c r="V53" s="20">
        <f t="shared" si="11"/>
        <v>0</v>
      </c>
      <c r="W53" s="20">
        <f t="shared" si="12"/>
        <v>0</v>
      </c>
      <c r="X53" s="20">
        <f t="shared" si="13"/>
        <v>0</v>
      </c>
      <c r="Y53" s="20">
        <f t="shared" si="14"/>
        <v>0</v>
      </c>
      <c r="Z53" s="20">
        <f t="shared" si="15"/>
        <v>0</v>
      </c>
      <c r="AA53" s="20">
        <f t="shared" si="16"/>
        <v>0</v>
      </c>
      <c r="AB53" s="20">
        <f t="shared" si="17"/>
        <v>0</v>
      </c>
      <c r="AC53" s="20">
        <f t="shared" si="18"/>
        <v>0</v>
      </c>
      <c r="AD53" s="20">
        <f t="shared" si="19"/>
        <v>0</v>
      </c>
    </row>
    <row r="54" spans="1:30" x14ac:dyDescent="0.35">
      <c r="A54" s="75"/>
      <c r="B54" s="29">
        <v>0</v>
      </c>
      <c r="C54" s="29">
        <v>1</v>
      </c>
      <c r="D54" s="29">
        <v>1</v>
      </c>
      <c r="E54" s="29">
        <v>0</v>
      </c>
      <c r="F54" s="30">
        <v>40</v>
      </c>
      <c r="G54" s="30">
        <v>95</v>
      </c>
      <c r="H54" s="30">
        <v>185</v>
      </c>
      <c r="I54" s="30">
        <v>63</v>
      </c>
      <c r="J54" s="31">
        <v>14.8</v>
      </c>
      <c r="K54" s="31">
        <v>10.8</v>
      </c>
      <c r="L54" s="31">
        <v>11.1</v>
      </c>
      <c r="M54" s="34"/>
      <c r="N54" s="18">
        <f t="shared" si="4"/>
        <v>0</v>
      </c>
      <c r="O54" s="18" t="str">
        <f t="shared" si="24"/>
        <v>T5 - 0 1 1 0</v>
      </c>
      <c r="P54" s="20">
        <f t="shared" si="20"/>
        <v>0</v>
      </c>
      <c r="Q54" s="20">
        <f t="shared" si="6"/>
        <v>0</v>
      </c>
      <c r="R54" s="20">
        <f t="shared" si="7"/>
        <v>0</v>
      </c>
      <c r="S54" s="20">
        <f t="shared" si="8"/>
        <v>0</v>
      </c>
      <c r="T54" s="20">
        <f t="shared" si="9"/>
        <v>0</v>
      </c>
      <c r="U54" s="20">
        <f t="shared" si="10"/>
        <v>0</v>
      </c>
      <c r="V54" s="20">
        <f t="shared" si="11"/>
        <v>0</v>
      </c>
      <c r="W54" s="20">
        <f t="shared" si="12"/>
        <v>0</v>
      </c>
      <c r="X54" s="20">
        <f t="shared" si="13"/>
        <v>0</v>
      </c>
      <c r="Y54" s="20">
        <f t="shared" si="14"/>
        <v>0</v>
      </c>
      <c r="Z54" s="20">
        <f t="shared" si="15"/>
        <v>0</v>
      </c>
      <c r="AA54" s="20">
        <f t="shared" si="16"/>
        <v>0</v>
      </c>
      <c r="AB54" s="20">
        <f t="shared" si="17"/>
        <v>0</v>
      </c>
      <c r="AC54" s="20">
        <f t="shared" si="18"/>
        <v>0</v>
      </c>
      <c r="AD54" s="20">
        <f t="shared" si="19"/>
        <v>0</v>
      </c>
    </row>
    <row r="55" spans="1:30" x14ac:dyDescent="0.35">
      <c r="A55" s="75"/>
      <c r="B55" s="29">
        <v>0</v>
      </c>
      <c r="C55" s="29">
        <v>1</v>
      </c>
      <c r="D55" s="29">
        <v>1</v>
      </c>
      <c r="E55" s="29">
        <v>1</v>
      </c>
      <c r="F55" s="30">
        <v>45</v>
      </c>
      <c r="G55" s="30">
        <v>100</v>
      </c>
      <c r="H55" s="30">
        <v>190</v>
      </c>
      <c r="I55" s="30">
        <v>68</v>
      </c>
      <c r="J55" s="31">
        <v>15.1</v>
      </c>
      <c r="K55" s="31">
        <v>11.1</v>
      </c>
      <c r="L55" s="31">
        <v>11.4</v>
      </c>
      <c r="M55" s="34"/>
      <c r="N55" s="18">
        <f t="shared" si="4"/>
        <v>0</v>
      </c>
      <c r="O55" s="18" t="str">
        <f t="shared" si="24"/>
        <v>T5 - 0 1 1 1</v>
      </c>
      <c r="P55" s="20">
        <f t="shared" si="20"/>
        <v>0</v>
      </c>
      <c r="Q55" s="20">
        <f t="shared" si="6"/>
        <v>0</v>
      </c>
      <c r="R55" s="20">
        <f t="shared" si="7"/>
        <v>0</v>
      </c>
      <c r="S55" s="20">
        <f t="shared" si="8"/>
        <v>0</v>
      </c>
      <c r="T55" s="20">
        <f t="shared" si="9"/>
        <v>0</v>
      </c>
      <c r="U55" s="20">
        <f t="shared" si="10"/>
        <v>0</v>
      </c>
      <c r="V55" s="20">
        <f t="shared" si="11"/>
        <v>0</v>
      </c>
      <c r="W55" s="20">
        <f t="shared" si="12"/>
        <v>0</v>
      </c>
      <c r="X55" s="20">
        <f t="shared" si="13"/>
        <v>0</v>
      </c>
      <c r="Y55" s="20">
        <f t="shared" si="14"/>
        <v>0</v>
      </c>
      <c r="Z55" s="20">
        <f t="shared" si="15"/>
        <v>0</v>
      </c>
      <c r="AA55" s="20">
        <f t="shared" si="16"/>
        <v>0</v>
      </c>
      <c r="AB55" s="20">
        <f t="shared" si="17"/>
        <v>0</v>
      </c>
      <c r="AC55" s="20">
        <f t="shared" si="18"/>
        <v>0</v>
      </c>
      <c r="AD55" s="20">
        <f t="shared" si="19"/>
        <v>0</v>
      </c>
    </row>
    <row r="56" spans="1:30" x14ac:dyDescent="0.35">
      <c r="A56" s="75"/>
      <c r="B56" s="29">
        <v>1</v>
      </c>
      <c r="C56" s="29">
        <v>1</v>
      </c>
      <c r="D56" s="29">
        <v>1</v>
      </c>
      <c r="E56" s="29">
        <v>0</v>
      </c>
      <c r="F56" s="30">
        <v>45</v>
      </c>
      <c r="G56" s="30">
        <v>100</v>
      </c>
      <c r="H56" s="30">
        <v>190</v>
      </c>
      <c r="I56" s="30">
        <v>69.7</v>
      </c>
      <c r="J56" s="31">
        <v>15.2</v>
      </c>
      <c r="K56" s="31">
        <v>11.2</v>
      </c>
      <c r="L56" s="31">
        <v>11.5</v>
      </c>
      <c r="M56" s="34"/>
      <c r="N56" s="18">
        <f t="shared" si="4"/>
        <v>0</v>
      </c>
      <c r="O56" s="18" t="str">
        <f t="shared" si="24"/>
        <v>T5 - 1 1 1 0</v>
      </c>
      <c r="P56" s="20">
        <f t="shared" si="20"/>
        <v>0</v>
      </c>
      <c r="Q56" s="20">
        <f t="shared" si="6"/>
        <v>0</v>
      </c>
      <c r="R56" s="20">
        <f t="shared" si="7"/>
        <v>0</v>
      </c>
      <c r="S56" s="20">
        <f t="shared" si="8"/>
        <v>0</v>
      </c>
      <c r="T56" s="20">
        <f t="shared" si="9"/>
        <v>0</v>
      </c>
      <c r="U56" s="20">
        <f t="shared" si="10"/>
        <v>0</v>
      </c>
      <c r="V56" s="20">
        <f t="shared" si="11"/>
        <v>0</v>
      </c>
      <c r="W56" s="20">
        <f t="shared" si="12"/>
        <v>0</v>
      </c>
      <c r="X56" s="20">
        <f t="shared" si="13"/>
        <v>0</v>
      </c>
      <c r="Y56" s="20">
        <f t="shared" si="14"/>
        <v>0</v>
      </c>
      <c r="Z56" s="20">
        <f t="shared" si="15"/>
        <v>0</v>
      </c>
      <c r="AA56" s="20">
        <f t="shared" si="16"/>
        <v>0</v>
      </c>
      <c r="AB56" s="20">
        <f t="shared" si="17"/>
        <v>0</v>
      </c>
      <c r="AC56" s="20">
        <f t="shared" si="18"/>
        <v>0</v>
      </c>
      <c r="AD56" s="20">
        <f t="shared" si="19"/>
        <v>0</v>
      </c>
    </row>
    <row r="57" spans="1:30" x14ac:dyDescent="0.35">
      <c r="A57" s="75"/>
      <c r="B57" s="29">
        <v>1</v>
      </c>
      <c r="C57" s="29">
        <v>1</v>
      </c>
      <c r="D57" s="29">
        <v>1</v>
      </c>
      <c r="E57" s="29">
        <v>1</v>
      </c>
      <c r="F57" s="30">
        <v>50</v>
      </c>
      <c r="G57" s="30">
        <v>105</v>
      </c>
      <c r="H57" s="30">
        <v>195</v>
      </c>
      <c r="I57" s="30">
        <v>74.7</v>
      </c>
      <c r="J57" s="31">
        <v>15.4</v>
      </c>
      <c r="K57" s="31">
        <v>11.5</v>
      </c>
      <c r="L57" s="31">
        <v>11.8</v>
      </c>
      <c r="M57" s="34"/>
      <c r="N57" s="18">
        <f t="shared" si="4"/>
        <v>0</v>
      </c>
      <c r="O57" s="18" t="str">
        <f t="shared" si="24"/>
        <v>T5 - 1 1 1 1</v>
      </c>
      <c r="P57" s="20">
        <f t="shared" si="20"/>
        <v>0</v>
      </c>
      <c r="Q57" s="20">
        <f t="shared" si="6"/>
        <v>0</v>
      </c>
      <c r="R57" s="20">
        <f t="shared" si="7"/>
        <v>0</v>
      </c>
      <c r="S57" s="20">
        <f t="shared" si="8"/>
        <v>0</v>
      </c>
      <c r="T57" s="20">
        <f t="shared" si="9"/>
        <v>0</v>
      </c>
      <c r="U57" s="20">
        <f t="shared" si="10"/>
        <v>0</v>
      </c>
      <c r="V57" s="20">
        <f t="shared" si="11"/>
        <v>0</v>
      </c>
      <c r="W57" s="20">
        <f t="shared" si="12"/>
        <v>0</v>
      </c>
      <c r="X57" s="20">
        <f t="shared" si="13"/>
        <v>0</v>
      </c>
      <c r="Y57" s="20">
        <f t="shared" si="14"/>
        <v>0</v>
      </c>
      <c r="Z57" s="20">
        <f t="shared" si="15"/>
        <v>0</v>
      </c>
      <c r="AA57" s="20">
        <f t="shared" si="16"/>
        <v>0</v>
      </c>
      <c r="AB57" s="20">
        <f t="shared" si="17"/>
        <v>0</v>
      </c>
      <c r="AC57" s="20">
        <f t="shared" si="18"/>
        <v>0</v>
      </c>
      <c r="AD57" s="20">
        <f t="shared" si="19"/>
        <v>0</v>
      </c>
    </row>
    <row r="58" spans="1:30" x14ac:dyDescent="0.35">
      <c r="A58" s="75"/>
      <c r="B58" s="29">
        <v>0</v>
      </c>
      <c r="C58" s="29">
        <v>1</v>
      </c>
      <c r="D58" s="29">
        <v>2</v>
      </c>
      <c r="E58" s="29">
        <v>0</v>
      </c>
      <c r="F58" s="30">
        <v>45</v>
      </c>
      <c r="G58" s="30">
        <v>100</v>
      </c>
      <c r="H58" s="30">
        <v>190</v>
      </c>
      <c r="I58" s="30">
        <v>68.7</v>
      </c>
      <c r="J58" s="31">
        <v>15.1</v>
      </c>
      <c r="K58" s="31">
        <v>11.2</v>
      </c>
      <c r="L58" s="31">
        <v>11.5</v>
      </c>
      <c r="M58" s="34"/>
      <c r="N58" s="18">
        <f t="shared" si="4"/>
        <v>0</v>
      </c>
      <c r="O58" s="18" t="str">
        <f t="shared" si="24"/>
        <v>T5 - 0 1 2 0</v>
      </c>
      <c r="P58" s="20">
        <f t="shared" si="20"/>
        <v>0</v>
      </c>
      <c r="Q58" s="20">
        <f t="shared" si="6"/>
        <v>0</v>
      </c>
      <c r="R58" s="20">
        <f t="shared" si="7"/>
        <v>0</v>
      </c>
      <c r="S58" s="20">
        <f t="shared" si="8"/>
        <v>0</v>
      </c>
      <c r="T58" s="20">
        <f t="shared" si="9"/>
        <v>0</v>
      </c>
      <c r="U58" s="20">
        <f t="shared" si="10"/>
        <v>0</v>
      </c>
      <c r="V58" s="20">
        <f t="shared" si="11"/>
        <v>0</v>
      </c>
      <c r="W58" s="20">
        <f t="shared" si="12"/>
        <v>0</v>
      </c>
      <c r="X58" s="20">
        <f t="shared" si="13"/>
        <v>0</v>
      </c>
      <c r="Y58" s="20">
        <f t="shared" si="14"/>
        <v>0</v>
      </c>
      <c r="Z58" s="20">
        <f t="shared" si="15"/>
        <v>0</v>
      </c>
      <c r="AA58" s="20">
        <f t="shared" si="16"/>
        <v>0</v>
      </c>
      <c r="AB58" s="20">
        <f t="shared" si="17"/>
        <v>0</v>
      </c>
      <c r="AC58" s="20">
        <f t="shared" si="18"/>
        <v>0</v>
      </c>
      <c r="AD58" s="20">
        <f t="shared" si="19"/>
        <v>0</v>
      </c>
    </row>
    <row r="59" spans="1:30" x14ac:dyDescent="0.35">
      <c r="A59" s="75"/>
      <c r="B59" s="29">
        <v>0</v>
      </c>
      <c r="C59" s="29">
        <v>1</v>
      </c>
      <c r="D59" s="29">
        <v>2</v>
      </c>
      <c r="E59" s="29">
        <v>1</v>
      </c>
      <c r="F59" s="30">
        <v>50</v>
      </c>
      <c r="G59" s="30">
        <v>105</v>
      </c>
      <c r="H59" s="30">
        <v>195</v>
      </c>
      <c r="I59" s="30">
        <v>73.7</v>
      </c>
      <c r="J59" s="31">
        <v>15.4</v>
      </c>
      <c r="K59" s="31">
        <v>11.5</v>
      </c>
      <c r="L59" s="31">
        <v>11.8</v>
      </c>
      <c r="M59" s="34"/>
      <c r="N59" s="18">
        <f t="shared" si="4"/>
        <v>1</v>
      </c>
      <c r="O59" s="18" t="str">
        <f t="shared" si="24"/>
        <v>T5 - 0 1 2 1</v>
      </c>
      <c r="P59" s="20">
        <f t="shared" si="20"/>
        <v>0</v>
      </c>
      <c r="Q59" s="20">
        <f t="shared" si="6"/>
        <v>0</v>
      </c>
      <c r="R59" s="20">
        <f t="shared" si="7"/>
        <v>50</v>
      </c>
      <c r="S59" s="20">
        <f t="shared" si="8"/>
        <v>0</v>
      </c>
      <c r="T59" s="20">
        <f t="shared" si="9"/>
        <v>0</v>
      </c>
      <c r="U59" s="20">
        <f t="shared" si="10"/>
        <v>105</v>
      </c>
      <c r="V59" s="20">
        <f t="shared" si="11"/>
        <v>0</v>
      </c>
      <c r="W59" s="20">
        <f t="shared" si="12"/>
        <v>0</v>
      </c>
      <c r="X59" s="20">
        <f t="shared" si="13"/>
        <v>195</v>
      </c>
      <c r="Y59" s="20">
        <f t="shared" si="14"/>
        <v>0</v>
      </c>
      <c r="Z59" s="20">
        <f t="shared" si="15"/>
        <v>0</v>
      </c>
      <c r="AA59" s="20">
        <f t="shared" si="16"/>
        <v>73.7</v>
      </c>
      <c r="AB59" s="20">
        <f t="shared" si="17"/>
        <v>0</v>
      </c>
      <c r="AC59" s="20">
        <f t="shared" si="18"/>
        <v>0</v>
      </c>
      <c r="AD59" s="20">
        <f t="shared" si="19"/>
        <v>11.8</v>
      </c>
    </row>
    <row r="60" spans="1:30" x14ac:dyDescent="0.35">
      <c r="A60" s="75"/>
      <c r="B60" s="29">
        <v>0</v>
      </c>
      <c r="C60" s="29">
        <v>2</v>
      </c>
      <c r="D60" s="29">
        <v>1</v>
      </c>
      <c r="E60" s="29">
        <v>0</v>
      </c>
      <c r="F60" s="30">
        <v>50</v>
      </c>
      <c r="G60" s="30">
        <v>105</v>
      </c>
      <c r="H60" s="30">
        <v>195</v>
      </c>
      <c r="I60" s="30">
        <v>72.599999999999994</v>
      </c>
      <c r="J60" s="31">
        <v>15.3</v>
      </c>
      <c r="K60" s="31">
        <v>11.4</v>
      </c>
      <c r="L60" s="31">
        <v>11.7</v>
      </c>
      <c r="M60" s="34"/>
      <c r="N60" s="18">
        <f t="shared" si="4"/>
        <v>0</v>
      </c>
      <c r="O60" s="18" t="str">
        <f t="shared" si="24"/>
        <v>T5 - 0 2 1 0</v>
      </c>
      <c r="P60" s="20">
        <f t="shared" si="20"/>
        <v>0</v>
      </c>
      <c r="Q60" s="20">
        <f t="shared" si="6"/>
        <v>0</v>
      </c>
      <c r="R60" s="20">
        <f t="shared" si="7"/>
        <v>0</v>
      </c>
      <c r="S60" s="20">
        <f t="shared" si="8"/>
        <v>0</v>
      </c>
      <c r="T60" s="20">
        <f t="shared" si="9"/>
        <v>0</v>
      </c>
      <c r="U60" s="20">
        <f t="shared" si="10"/>
        <v>0</v>
      </c>
      <c r="V60" s="20">
        <f t="shared" si="11"/>
        <v>0</v>
      </c>
      <c r="W60" s="20">
        <f t="shared" si="12"/>
        <v>0</v>
      </c>
      <c r="X60" s="20">
        <f t="shared" si="13"/>
        <v>0</v>
      </c>
      <c r="Y60" s="20">
        <f t="shared" si="14"/>
        <v>0</v>
      </c>
      <c r="Z60" s="20">
        <f t="shared" si="15"/>
        <v>0</v>
      </c>
      <c r="AA60" s="20">
        <f t="shared" si="16"/>
        <v>0</v>
      </c>
      <c r="AB60" s="20">
        <f t="shared" si="17"/>
        <v>0</v>
      </c>
      <c r="AC60" s="20">
        <f t="shared" si="18"/>
        <v>0</v>
      </c>
      <c r="AD60" s="20">
        <f t="shared" si="19"/>
        <v>0</v>
      </c>
    </row>
    <row r="61" spans="1:30" x14ac:dyDescent="0.35">
      <c r="A61" s="75"/>
      <c r="B61" s="29">
        <v>0</v>
      </c>
      <c r="C61" s="29">
        <v>2</v>
      </c>
      <c r="D61" s="29">
        <v>1</v>
      </c>
      <c r="E61" s="29">
        <v>1</v>
      </c>
      <c r="F61" s="30">
        <v>55</v>
      </c>
      <c r="G61" s="30">
        <v>110</v>
      </c>
      <c r="H61" s="30">
        <v>200</v>
      </c>
      <c r="I61" s="30">
        <v>77.599999999999994</v>
      </c>
      <c r="J61" s="31">
        <v>15.6</v>
      </c>
      <c r="K61" s="31">
        <v>13.9</v>
      </c>
      <c r="L61" s="31">
        <v>12</v>
      </c>
      <c r="M61" s="34"/>
      <c r="N61" s="18">
        <f t="shared" si="4"/>
        <v>0</v>
      </c>
      <c r="O61" s="18" t="str">
        <f t="shared" si="24"/>
        <v>T5 - 0 2 1 1</v>
      </c>
      <c r="P61" s="20">
        <f t="shared" si="20"/>
        <v>0</v>
      </c>
      <c r="Q61" s="20">
        <f t="shared" si="6"/>
        <v>0</v>
      </c>
      <c r="R61" s="20">
        <f t="shared" si="7"/>
        <v>0</v>
      </c>
      <c r="S61" s="20">
        <f t="shared" si="8"/>
        <v>0</v>
      </c>
      <c r="T61" s="20">
        <f t="shared" si="9"/>
        <v>0</v>
      </c>
      <c r="U61" s="20">
        <f t="shared" si="10"/>
        <v>0</v>
      </c>
      <c r="V61" s="20">
        <f t="shared" si="11"/>
        <v>0</v>
      </c>
      <c r="W61" s="20">
        <f t="shared" si="12"/>
        <v>0</v>
      </c>
      <c r="X61" s="20">
        <f t="shared" si="13"/>
        <v>0</v>
      </c>
      <c r="Y61" s="20">
        <f t="shared" si="14"/>
        <v>0</v>
      </c>
      <c r="Z61" s="20">
        <f t="shared" si="15"/>
        <v>0</v>
      </c>
      <c r="AA61" s="20">
        <f t="shared" si="16"/>
        <v>0</v>
      </c>
      <c r="AB61" s="20">
        <f t="shared" si="17"/>
        <v>0</v>
      </c>
      <c r="AC61" s="20">
        <f t="shared" si="18"/>
        <v>0</v>
      </c>
      <c r="AD61" s="20">
        <f t="shared" si="19"/>
        <v>0</v>
      </c>
    </row>
    <row r="62" spans="1:30" x14ac:dyDescent="0.35">
      <c r="A62" s="75"/>
      <c r="B62" s="29">
        <v>0</v>
      </c>
      <c r="C62" s="29">
        <v>2</v>
      </c>
      <c r="D62" s="29">
        <v>2</v>
      </c>
      <c r="E62" s="29">
        <v>0</v>
      </c>
      <c r="F62" s="30">
        <v>55</v>
      </c>
      <c r="G62" s="30">
        <v>110</v>
      </c>
      <c r="H62" s="30">
        <v>200</v>
      </c>
      <c r="I62" s="30">
        <v>78.3</v>
      </c>
      <c r="J62" s="31">
        <v>15.6</v>
      </c>
      <c r="K62" s="31">
        <v>13.9</v>
      </c>
      <c r="L62" s="31">
        <v>12.1</v>
      </c>
      <c r="M62" s="34"/>
      <c r="N62" s="18">
        <f t="shared" si="4"/>
        <v>0</v>
      </c>
      <c r="O62" s="18" t="str">
        <f t="shared" si="24"/>
        <v>T5 - 0 2 2 0</v>
      </c>
      <c r="P62" s="20">
        <f t="shared" si="20"/>
        <v>0</v>
      </c>
      <c r="Q62" s="20">
        <f t="shared" si="6"/>
        <v>0</v>
      </c>
      <c r="R62" s="20">
        <f t="shared" si="7"/>
        <v>0</v>
      </c>
      <c r="S62" s="20">
        <f t="shared" si="8"/>
        <v>0</v>
      </c>
      <c r="T62" s="20">
        <f t="shared" si="9"/>
        <v>0</v>
      </c>
      <c r="U62" s="20">
        <f t="shared" si="10"/>
        <v>0</v>
      </c>
      <c r="V62" s="20">
        <f t="shared" si="11"/>
        <v>0</v>
      </c>
      <c r="W62" s="20">
        <f t="shared" si="12"/>
        <v>0</v>
      </c>
      <c r="X62" s="20">
        <f t="shared" si="13"/>
        <v>0</v>
      </c>
      <c r="Y62" s="20">
        <f t="shared" si="14"/>
        <v>0</v>
      </c>
      <c r="Z62" s="20">
        <f t="shared" si="15"/>
        <v>0</v>
      </c>
      <c r="AA62" s="20">
        <f t="shared" si="16"/>
        <v>0</v>
      </c>
      <c r="AB62" s="20">
        <f t="shared" si="17"/>
        <v>0</v>
      </c>
      <c r="AC62" s="20">
        <f t="shared" si="18"/>
        <v>0</v>
      </c>
      <c r="AD62" s="20">
        <f t="shared" si="19"/>
        <v>0</v>
      </c>
    </row>
    <row r="63" spans="1:30" x14ac:dyDescent="0.35">
      <c r="A63" s="75"/>
      <c r="B63" s="29">
        <v>0</v>
      </c>
      <c r="C63" s="29">
        <v>2</v>
      </c>
      <c r="D63" s="29">
        <v>2</v>
      </c>
      <c r="E63" s="29">
        <v>1</v>
      </c>
      <c r="F63" s="30">
        <v>60</v>
      </c>
      <c r="G63" s="30">
        <v>115</v>
      </c>
      <c r="H63" s="30">
        <v>205</v>
      </c>
      <c r="I63" s="30">
        <v>83.3</v>
      </c>
      <c r="J63" s="31">
        <v>15.9</v>
      </c>
      <c r="K63" s="31">
        <v>14.1</v>
      </c>
      <c r="L63" s="31">
        <v>14.5</v>
      </c>
      <c r="M63" s="34"/>
      <c r="N63" s="18">
        <f t="shared" si="4"/>
        <v>0</v>
      </c>
      <c r="O63" s="18" t="str">
        <f t="shared" si="24"/>
        <v>T5 - 0 2 2 1</v>
      </c>
      <c r="P63" s="20">
        <f t="shared" si="20"/>
        <v>0</v>
      </c>
      <c r="Q63" s="20">
        <f t="shared" si="6"/>
        <v>0</v>
      </c>
      <c r="R63" s="20">
        <f t="shared" si="7"/>
        <v>0</v>
      </c>
      <c r="S63" s="20">
        <f t="shared" si="8"/>
        <v>0</v>
      </c>
      <c r="T63" s="20">
        <f t="shared" si="9"/>
        <v>0</v>
      </c>
      <c r="U63" s="20">
        <f t="shared" si="10"/>
        <v>0</v>
      </c>
      <c r="V63" s="20">
        <f t="shared" si="11"/>
        <v>0</v>
      </c>
      <c r="W63" s="20">
        <f t="shared" si="12"/>
        <v>0</v>
      </c>
      <c r="X63" s="20">
        <f t="shared" si="13"/>
        <v>0</v>
      </c>
      <c r="Y63" s="20">
        <f t="shared" si="14"/>
        <v>0</v>
      </c>
      <c r="Z63" s="20">
        <f t="shared" si="15"/>
        <v>0</v>
      </c>
      <c r="AA63" s="20">
        <f t="shared" si="16"/>
        <v>0</v>
      </c>
      <c r="AB63" s="20">
        <f t="shared" si="17"/>
        <v>0</v>
      </c>
      <c r="AC63" s="20">
        <f t="shared" si="18"/>
        <v>0</v>
      </c>
      <c r="AD63" s="20">
        <f t="shared" si="19"/>
        <v>0</v>
      </c>
    </row>
    <row r="64" spans="1:30" x14ac:dyDescent="0.35">
      <c r="A64" s="75"/>
      <c r="B64" s="29">
        <v>0</v>
      </c>
      <c r="C64" s="29">
        <v>2</v>
      </c>
      <c r="D64" s="29">
        <v>3</v>
      </c>
      <c r="E64" s="29">
        <v>0</v>
      </c>
      <c r="F64" s="30">
        <v>60</v>
      </c>
      <c r="G64" s="30">
        <v>115</v>
      </c>
      <c r="H64" s="30">
        <v>205</v>
      </c>
      <c r="I64" s="30">
        <v>84</v>
      </c>
      <c r="J64" s="31">
        <v>16</v>
      </c>
      <c r="K64" s="31">
        <v>14.2</v>
      </c>
      <c r="L64" s="31">
        <v>14.6</v>
      </c>
      <c r="M64" s="34"/>
      <c r="N64" s="18">
        <f t="shared" si="4"/>
        <v>0</v>
      </c>
      <c r="O64" s="18" t="str">
        <f t="shared" si="24"/>
        <v>T5 - 0 2 3 0</v>
      </c>
      <c r="P64" s="20">
        <f t="shared" si="20"/>
        <v>0</v>
      </c>
      <c r="Q64" s="20">
        <f t="shared" si="6"/>
        <v>0</v>
      </c>
      <c r="R64" s="20">
        <f t="shared" si="7"/>
        <v>0</v>
      </c>
      <c r="S64" s="20">
        <f t="shared" si="8"/>
        <v>0</v>
      </c>
      <c r="T64" s="20">
        <f t="shared" si="9"/>
        <v>0</v>
      </c>
      <c r="U64" s="20">
        <f t="shared" si="10"/>
        <v>0</v>
      </c>
      <c r="V64" s="20">
        <f t="shared" si="11"/>
        <v>0</v>
      </c>
      <c r="W64" s="20">
        <f t="shared" si="12"/>
        <v>0</v>
      </c>
      <c r="X64" s="20">
        <f t="shared" si="13"/>
        <v>0</v>
      </c>
      <c r="Y64" s="20">
        <f t="shared" si="14"/>
        <v>0</v>
      </c>
      <c r="Z64" s="20">
        <f t="shared" si="15"/>
        <v>0</v>
      </c>
      <c r="AA64" s="20">
        <f t="shared" si="16"/>
        <v>0</v>
      </c>
      <c r="AB64" s="20">
        <f t="shared" si="17"/>
        <v>0</v>
      </c>
      <c r="AC64" s="20">
        <f t="shared" si="18"/>
        <v>0</v>
      </c>
      <c r="AD64" s="20">
        <f t="shared" si="19"/>
        <v>0</v>
      </c>
    </row>
    <row r="65" spans="1:30" x14ac:dyDescent="0.35">
      <c r="A65" s="75"/>
      <c r="B65" s="29">
        <v>0</v>
      </c>
      <c r="C65" s="29">
        <v>2</v>
      </c>
      <c r="D65" s="29">
        <v>3</v>
      </c>
      <c r="E65" s="29">
        <v>1</v>
      </c>
      <c r="F65" s="30">
        <v>65</v>
      </c>
      <c r="G65" s="30">
        <v>120</v>
      </c>
      <c r="H65" s="30">
        <v>210</v>
      </c>
      <c r="I65" s="30">
        <v>89</v>
      </c>
      <c r="J65" s="31">
        <v>16.399999999999999</v>
      </c>
      <c r="K65" s="31">
        <v>14.7</v>
      </c>
      <c r="L65" s="31">
        <v>15.2</v>
      </c>
      <c r="M65" s="34"/>
      <c r="N65" s="18">
        <f t="shared" si="4"/>
        <v>0</v>
      </c>
      <c r="O65" s="18" t="str">
        <f t="shared" si="24"/>
        <v>T5 - 0 2 3 1</v>
      </c>
      <c r="P65" s="20">
        <f t="shared" si="20"/>
        <v>0</v>
      </c>
      <c r="Q65" s="20">
        <f t="shared" si="6"/>
        <v>0</v>
      </c>
      <c r="R65" s="20">
        <f t="shared" si="7"/>
        <v>0</v>
      </c>
      <c r="S65" s="20">
        <f t="shared" si="8"/>
        <v>0</v>
      </c>
      <c r="T65" s="20">
        <f t="shared" si="9"/>
        <v>0</v>
      </c>
      <c r="U65" s="20">
        <f t="shared" si="10"/>
        <v>0</v>
      </c>
      <c r="V65" s="20">
        <f t="shared" si="11"/>
        <v>0</v>
      </c>
      <c r="W65" s="20">
        <f t="shared" si="12"/>
        <v>0</v>
      </c>
      <c r="X65" s="20">
        <f t="shared" si="13"/>
        <v>0</v>
      </c>
      <c r="Y65" s="20">
        <f t="shared" si="14"/>
        <v>0</v>
      </c>
      <c r="Z65" s="20">
        <f t="shared" si="15"/>
        <v>0</v>
      </c>
      <c r="AA65" s="20">
        <f t="shared" si="16"/>
        <v>0</v>
      </c>
      <c r="AB65" s="20">
        <f t="shared" si="17"/>
        <v>0</v>
      </c>
      <c r="AC65" s="20">
        <f t="shared" si="18"/>
        <v>0</v>
      </c>
      <c r="AD65" s="20">
        <f t="shared" si="19"/>
        <v>0</v>
      </c>
    </row>
    <row r="66" spans="1:30" x14ac:dyDescent="0.35">
      <c r="A66" s="75"/>
      <c r="B66" s="29">
        <v>0</v>
      </c>
      <c r="C66" s="29">
        <v>3</v>
      </c>
      <c r="D66" s="29">
        <v>3</v>
      </c>
      <c r="E66" s="29">
        <v>0</v>
      </c>
      <c r="F66" s="30">
        <v>70</v>
      </c>
      <c r="G66" s="30">
        <v>125</v>
      </c>
      <c r="H66" s="30">
        <v>215</v>
      </c>
      <c r="I66" s="30">
        <v>93.6</v>
      </c>
      <c r="J66" s="31">
        <v>16.899999999999999</v>
      </c>
      <c r="K66" s="31">
        <v>15.2</v>
      </c>
      <c r="L66" s="31">
        <v>15.6</v>
      </c>
      <c r="M66" s="34"/>
      <c r="N66" s="18">
        <f t="shared" si="4"/>
        <v>0</v>
      </c>
      <c r="O66" s="18" t="str">
        <f t="shared" si="24"/>
        <v>T5 - 0 3 3 0</v>
      </c>
      <c r="P66" s="20">
        <f t="shared" si="20"/>
        <v>0</v>
      </c>
      <c r="Q66" s="20">
        <f t="shared" si="6"/>
        <v>0</v>
      </c>
      <c r="R66" s="20">
        <f t="shared" si="7"/>
        <v>0</v>
      </c>
      <c r="S66" s="20">
        <f t="shared" si="8"/>
        <v>0</v>
      </c>
      <c r="T66" s="20">
        <f t="shared" si="9"/>
        <v>0</v>
      </c>
      <c r="U66" s="20">
        <f t="shared" si="10"/>
        <v>0</v>
      </c>
      <c r="V66" s="20">
        <f t="shared" si="11"/>
        <v>0</v>
      </c>
      <c r="W66" s="20">
        <f t="shared" si="12"/>
        <v>0</v>
      </c>
      <c r="X66" s="20">
        <f t="shared" si="13"/>
        <v>0</v>
      </c>
      <c r="Y66" s="20">
        <f t="shared" si="14"/>
        <v>0</v>
      </c>
      <c r="Z66" s="20">
        <f t="shared" si="15"/>
        <v>0</v>
      </c>
      <c r="AA66" s="20">
        <f t="shared" si="16"/>
        <v>0</v>
      </c>
      <c r="AB66" s="20">
        <f t="shared" si="17"/>
        <v>0</v>
      </c>
      <c r="AC66" s="20">
        <f t="shared" si="18"/>
        <v>0</v>
      </c>
      <c r="AD66" s="20">
        <f t="shared" si="19"/>
        <v>0</v>
      </c>
    </row>
    <row r="67" spans="1:30" x14ac:dyDescent="0.35">
      <c r="A67" s="76"/>
      <c r="B67" s="29">
        <v>0</v>
      </c>
      <c r="C67" s="29">
        <v>3</v>
      </c>
      <c r="D67" s="29">
        <v>3</v>
      </c>
      <c r="E67" s="29">
        <v>1</v>
      </c>
      <c r="F67" s="30">
        <v>75</v>
      </c>
      <c r="G67" s="30">
        <v>130</v>
      </c>
      <c r="H67" s="30">
        <v>220</v>
      </c>
      <c r="I67" s="30">
        <v>98.6</v>
      </c>
      <c r="J67" s="51"/>
      <c r="K67" s="51"/>
      <c r="L67" s="51"/>
      <c r="M67" s="34"/>
      <c r="N67" s="18">
        <f t="shared" si="4"/>
        <v>0</v>
      </c>
      <c r="O67" s="18" t="str">
        <f t="shared" si="24"/>
        <v>T5 - 0 3 3 1</v>
      </c>
      <c r="P67" s="20">
        <f t="shared" si="20"/>
        <v>0</v>
      </c>
      <c r="Q67" s="20">
        <f t="shared" si="6"/>
        <v>0</v>
      </c>
      <c r="R67" s="20">
        <f t="shared" si="7"/>
        <v>0</v>
      </c>
      <c r="S67" s="20">
        <f t="shared" si="8"/>
        <v>0</v>
      </c>
      <c r="T67" s="20">
        <f t="shared" si="9"/>
        <v>0</v>
      </c>
      <c r="U67" s="20">
        <f t="shared" si="10"/>
        <v>0</v>
      </c>
      <c r="V67" s="20">
        <f t="shared" si="11"/>
        <v>0</v>
      </c>
      <c r="W67" s="20">
        <f t="shared" si="12"/>
        <v>0</v>
      </c>
      <c r="X67" s="20">
        <f t="shared" si="13"/>
        <v>0</v>
      </c>
      <c r="Y67" s="20">
        <f t="shared" si="14"/>
        <v>0</v>
      </c>
      <c r="Z67" s="20">
        <f t="shared" si="15"/>
        <v>0</v>
      </c>
      <c r="AA67" s="20">
        <f t="shared" si="16"/>
        <v>0</v>
      </c>
      <c r="AB67" s="20">
        <f t="shared" si="17"/>
        <v>0</v>
      </c>
      <c r="AC67" s="20">
        <f t="shared" si="18"/>
        <v>0</v>
      </c>
      <c r="AD67" s="20">
        <f t="shared" si="19"/>
        <v>0</v>
      </c>
    </row>
    <row r="68" spans="1:30" x14ac:dyDescent="0.35">
      <c r="A68" s="74" t="s">
        <v>39</v>
      </c>
      <c r="B68" s="29">
        <v>1</v>
      </c>
      <c r="C68" s="29">
        <v>1</v>
      </c>
      <c r="D68" s="29">
        <v>1</v>
      </c>
      <c r="E68" s="29">
        <v>0</v>
      </c>
      <c r="F68" s="30">
        <v>70</v>
      </c>
      <c r="G68" s="30">
        <v>125</v>
      </c>
      <c r="H68" s="30">
        <v>215</v>
      </c>
      <c r="I68" s="30">
        <v>98.3</v>
      </c>
      <c r="J68" s="31">
        <v>17.3</v>
      </c>
      <c r="K68" s="31">
        <v>15.7</v>
      </c>
      <c r="L68" s="31">
        <v>16.100000000000001</v>
      </c>
      <c r="N68" s="18">
        <f t="shared" si="4"/>
        <v>0</v>
      </c>
      <c r="O68" s="18" t="str">
        <f t="shared" ref="O68:O91" si="25">CONCATENATE("T6 - ",B68," ",C68," ",D68," ",E68)</f>
        <v>T6 - 1 1 1 0</v>
      </c>
      <c r="P68" s="20">
        <f t="shared" si="20"/>
        <v>0</v>
      </c>
      <c r="Q68" s="20">
        <f t="shared" si="6"/>
        <v>0</v>
      </c>
      <c r="R68" s="20">
        <f t="shared" si="7"/>
        <v>0</v>
      </c>
      <c r="S68" s="20">
        <f t="shared" si="8"/>
        <v>0</v>
      </c>
      <c r="T68" s="20">
        <f t="shared" si="9"/>
        <v>0</v>
      </c>
      <c r="U68" s="20">
        <f t="shared" si="10"/>
        <v>0</v>
      </c>
      <c r="V68" s="20">
        <f t="shared" si="11"/>
        <v>0</v>
      </c>
      <c r="W68" s="20">
        <f t="shared" si="12"/>
        <v>0</v>
      </c>
      <c r="X68" s="20">
        <f t="shared" si="13"/>
        <v>0</v>
      </c>
      <c r="Y68" s="20">
        <f t="shared" si="14"/>
        <v>0</v>
      </c>
      <c r="Z68" s="20">
        <f t="shared" si="15"/>
        <v>0</v>
      </c>
      <c r="AA68" s="20">
        <f t="shared" si="16"/>
        <v>0</v>
      </c>
      <c r="AB68" s="20">
        <f t="shared" si="17"/>
        <v>0</v>
      </c>
      <c r="AC68" s="20">
        <f t="shared" si="18"/>
        <v>0</v>
      </c>
      <c r="AD68" s="20">
        <f t="shared" si="19"/>
        <v>0</v>
      </c>
    </row>
    <row r="69" spans="1:30" x14ac:dyDescent="0.35">
      <c r="A69" s="75"/>
      <c r="B69" s="29">
        <v>1</v>
      </c>
      <c r="C69" s="29">
        <v>1</v>
      </c>
      <c r="D69" s="29">
        <v>1</v>
      </c>
      <c r="E69" s="29">
        <v>1</v>
      </c>
      <c r="F69" s="30">
        <v>75</v>
      </c>
      <c r="G69" s="30">
        <v>130</v>
      </c>
      <c r="H69" s="30">
        <v>220</v>
      </c>
      <c r="I69" s="30">
        <v>103.3</v>
      </c>
      <c r="J69" s="31">
        <v>17.8</v>
      </c>
      <c r="K69" s="31">
        <v>16.5</v>
      </c>
      <c r="L69" s="31">
        <v>16.8</v>
      </c>
      <c r="N69" s="18">
        <f t="shared" ref="N69:N115" si="26">IF($O$2=O69,1,0)</f>
        <v>0</v>
      </c>
      <c r="O69" s="18" t="str">
        <f t="shared" si="25"/>
        <v>T6 - 1 1 1 1</v>
      </c>
      <c r="P69" s="20">
        <f t="shared" ref="P69:P115" si="27">IF(AND($P$3=$O$3,N69=1),F69,0)</f>
        <v>0</v>
      </c>
      <c r="Q69" s="20">
        <f t="shared" ref="Q69:Q115" si="28">IF(AND($Q$3=$O$3,N69=1),F69,0)</f>
        <v>0</v>
      </c>
      <c r="R69" s="20">
        <f t="shared" ref="R69:R115" si="29">IF(AND($R$3=$O$3,N69=1),F69,0)</f>
        <v>0</v>
      </c>
      <c r="S69" s="20">
        <f t="shared" ref="S69:S115" si="30">IF(AND($S$3=$O$3,N69=1),G69,0)</f>
        <v>0</v>
      </c>
      <c r="T69" s="20">
        <f t="shared" ref="T69:T115" si="31">IF(AND($T$3=$O$3,N69=1),G69,0)</f>
        <v>0</v>
      </c>
      <c r="U69" s="20">
        <f t="shared" ref="U69:U115" si="32">IF(AND($U$3=$O$3,N69=1),G69,0)</f>
        <v>0</v>
      </c>
      <c r="V69" s="20">
        <f t="shared" ref="V69:V115" si="33">IF(AND($V$3=$O$3,N69=1),H69,0)</f>
        <v>0</v>
      </c>
      <c r="W69" s="20">
        <f t="shared" ref="W69:W115" si="34">IF(AND($W$3=$O$3,N69=1),H69,0)</f>
        <v>0</v>
      </c>
      <c r="X69" s="20">
        <f t="shared" ref="X69:X115" si="35">IF(AND($X$3=$O$3,N69=1),H69,0)</f>
        <v>0</v>
      </c>
      <c r="Y69" s="20">
        <f t="shared" ref="Y69:Y115" si="36">IF(AND($Y$3=$O$3,N69=1),I69,0)</f>
        <v>0</v>
      </c>
      <c r="Z69" s="20">
        <f t="shared" ref="Z69:Z115" si="37">IF(AND($Z$3=$O$3,N69=1),I69,0)</f>
        <v>0</v>
      </c>
      <c r="AA69" s="20">
        <f t="shared" ref="AA69:AA115" si="38">IF(AND($AA$3=$O$3,N69=1),I69,0)</f>
        <v>0</v>
      </c>
      <c r="AB69" s="20">
        <f t="shared" ref="AB69:AB115" si="39">IF(AND($AB$3=$O$3,N69=1),J69,0)</f>
        <v>0</v>
      </c>
      <c r="AC69" s="20">
        <f t="shared" ref="AC69:AC115" si="40">IF(AND($AC$3=$O$3,N69=1),K69,0)</f>
        <v>0</v>
      </c>
      <c r="AD69" s="20">
        <f t="shared" ref="AD69:AD115" si="41">IF(AND($AD$3=$O$3,N69=1),L69,0)</f>
        <v>0</v>
      </c>
    </row>
    <row r="70" spans="1:30" x14ac:dyDescent="0.35">
      <c r="A70" s="75"/>
      <c r="B70" s="29">
        <v>1</v>
      </c>
      <c r="C70" s="29">
        <v>1</v>
      </c>
      <c r="D70" s="29">
        <v>2</v>
      </c>
      <c r="E70" s="29">
        <v>0</v>
      </c>
      <c r="F70" s="30">
        <v>75</v>
      </c>
      <c r="G70" s="30">
        <v>130</v>
      </c>
      <c r="H70" s="30">
        <v>220</v>
      </c>
      <c r="I70" s="30">
        <v>104</v>
      </c>
      <c r="J70" s="31">
        <v>17.8</v>
      </c>
      <c r="K70" s="31">
        <v>16.600000000000001</v>
      </c>
      <c r="L70" s="31">
        <v>16.899999999999999</v>
      </c>
      <c r="N70" s="18">
        <f t="shared" si="26"/>
        <v>0</v>
      </c>
      <c r="O70" s="18" t="str">
        <f t="shared" si="25"/>
        <v>T6 - 1 1 2 0</v>
      </c>
      <c r="P70" s="20">
        <f t="shared" si="27"/>
        <v>0</v>
      </c>
      <c r="Q70" s="20">
        <f t="shared" si="28"/>
        <v>0</v>
      </c>
      <c r="R70" s="20">
        <f t="shared" si="29"/>
        <v>0</v>
      </c>
      <c r="S70" s="20">
        <f t="shared" si="30"/>
        <v>0</v>
      </c>
      <c r="T70" s="20">
        <f t="shared" si="31"/>
        <v>0</v>
      </c>
      <c r="U70" s="20">
        <f t="shared" si="32"/>
        <v>0</v>
      </c>
      <c r="V70" s="20">
        <f t="shared" si="33"/>
        <v>0</v>
      </c>
      <c r="W70" s="20">
        <f t="shared" si="34"/>
        <v>0</v>
      </c>
      <c r="X70" s="20">
        <f t="shared" si="35"/>
        <v>0</v>
      </c>
      <c r="Y70" s="20">
        <f t="shared" si="36"/>
        <v>0</v>
      </c>
      <c r="Z70" s="20">
        <f t="shared" si="37"/>
        <v>0</v>
      </c>
      <c r="AA70" s="20">
        <f t="shared" si="38"/>
        <v>0</v>
      </c>
      <c r="AB70" s="20">
        <f t="shared" si="39"/>
        <v>0</v>
      </c>
      <c r="AC70" s="20">
        <f t="shared" si="40"/>
        <v>0</v>
      </c>
      <c r="AD70" s="20">
        <f t="shared" si="41"/>
        <v>0</v>
      </c>
    </row>
    <row r="71" spans="1:30" x14ac:dyDescent="0.35">
      <c r="A71" s="75"/>
      <c r="B71" s="29">
        <v>1</v>
      </c>
      <c r="C71" s="29">
        <v>1</v>
      </c>
      <c r="D71" s="29">
        <v>2</v>
      </c>
      <c r="E71" s="29">
        <v>1</v>
      </c>
      <c r="F71" s="30">
        <v>80</v>
      </c>
      <c r="G71" s="30">
        <v>135</v>
      </c>
      <c r="H71" s="30">
        <v>225</v>
      </c>
      <c r="I71" s="30">
        <v>109</v>
      </c>
      <c r="J71" s="31">
        <v>18.3</v>
      </c>
      <c r="K71" s="31">
        <v>17.399999999999999</v>
      </c>
      <c r="L71" s="31">
        <v>17.7</v>
      </c>
      <c r="N71" s="18">
        <f t="shared" si="26"/>
        <v>0</v>
      </c>
      <c r="O71" s="18" t="str">
        <f t="shared" si="25"/>
        <v>T6 - 1 1 2 1</v>
      </c>
      <c r="P71" s="20">
        <f t="shared" si="27"/>
        <v>0</v>
      </c>
      <c r="Q71" s="20">
        <f t="shared" si="28"/>
        <v>0</v>
      </c>
      <c r="R71" s="20">
        <f t="shared" si="29"/>
        <v>0</v>
      </c>
      <c r="S71" s="20">
        <f t="shared" si="30"/>
        <v>0</v>
      </c>
      <c r="T71" s="20">
        <f t="shared" si="31"/>
        <v>0</v>
      </c>
      <c r="U71" s="20">
        <f t="shared" si="32"/>
        <v>0</v>
      </c>
      <c r="V71" s="20">
        <f t="shared" si="33"/>
        <v>0</v>
      </c>
      <c r="W71" s="20">
        <f t="shared" si="34"/>
        <v>0</v>
      </c>
      <c r="X71" s="20">
        <f t="shared" si="35"/>
        <v>0</v>
      </c>
      <c r="Y71" s="20">
        <f t="shared" si="36"/>
        <v>0</v>
      </c>
      <c r="Z71" s="20">
        <f t="shared" si="37"/>
        <v>0</v>
      </c>
      <c r="AA71" s="20">
        <f t="shared" si="38"/>
        <v>0</v>
      </c>
      <c r="AB71" s="20">
        <f t="shared" si="39"/>
        <v>0</v>
      </c>
      <c r="AC71" s="20">
        <f t="shared" si="40"/>
        <v>0</v>
      </c>
      <c r="AD71" s="20">
        <f t="shared" si="41"/>
        <v>0</v>
      </c>
    </row>
    <row r="72" spans="1:30" x14ac:dyDescent="0.35">
      <c r="A72" s="75"/>
      <c r="B72" s="29">
        <v>2</v>
      </c>
      <c r="C72" s="29">
        <v>1</v>
      </c>
      <c r="D72" s="29">
        <v>1</v>
      </c>
      <c r="E72" s="29">
        <v>0</v>
      </c>
      <c r="F72" s="30">
        <v>85</v>
      </c>
      <c r="G72" s="30">
        <v>140</v>
      </c>
      <c r="H72" s="30">
        <v>230</v>
      </c>
      <c r="I72" s="30">
        <v>113.9</v>
      </c>
      <c r="J72" s="31">
        <v>18.600000000000001</v>
      </c>
      <c r="K72" s="31">
        <v>17.899999999999999</v>
      </c>
      <c r="L72" s="31">
        <v>18.600000000000001</v>
      </c>
      <c r="N72" s="18">
        <f t="shared" si="26"/>
        <v>0</v>
      </c>
      <c r="O72" s="18" t="str">
        <f t="shared" si="25"/>
        <v>T6 - 2 1 1 0</v>
      </c>
      <c r="P72" s="20">
        <f t="shared" si="27"/>
        <v>0</v>
      </c>
      <c r="Q72" s="20">
        <f t="shared" si="28"/>
        <v>0</v>
      </c>
      <c r="R72" s="20">
        <f t="shared" si="29"/>
        <v>0</v>
      </c>
      <c r="S72" s="20">
        <f t="shared" si="30"/>
        <v>0</v>
      </c>
      <c r="T72" s="20">
        <f t="shared" si="31"/>
        <v>0</v>
      </c>
      <c r="U72" s="20">
        <f t="shared" si="32"/>
        <v>0</v>
      </c>
      <c r="V72" s="20">
        <f t="shared" si="33"/>
        <v>0</v>
      </c>
      <c r="W72" s="20">
        <f t="shared" si="34"/>
        <v>0</v>
      </c>
      <c r="X72" s="20">
        <f t="shared" si="35"/>
        <v>0</v>
      </c>
      <c r="Y72" s="20">
        <f t="shared" si="36"/>
        <v>0</v>
      </c>
      <c r="Z72" s="20">
        <f t="shared" si="37"/>
        <v>0</v>
      </c>
      <c r="AA72" s="20">
        <f t="shared" si="38"/>
        <v>0</v>
      </c>
      <c r="AB72" s="20">
        <f t="shared" si="39"/>
        <v>0</v>
      </c>
      <c r="AC72" s="20">
        <f t="shared" si="40"/>
        <v>0</v>
      </c>
      <c r="AD72" s="20">
        <f t="shared" si="41"/>
        <v>0</v>
      </c>
    </row>
    <row r="73" spans="1:30" x14ac:dyDescent="0.35">
      <c r="A73" s="75"/>
      <c r="B73" s="29">
        <v>2</v>
      </c>
      <c r="C73" s="29">
        <v>1</v>
      </c>
      <c r="D73" s="29">
        <v>1</v>
      </c>
      <c r="E73" s="29">
        <v>1</v>
      </c>
      <c r="F73" s="30">
        <v>90</v>
      </c>
      <c r="G73" s="30">
        <v>145</v>
      </c>
      <c r="H73" s="30">
        <v>235</v>
      </c>
      <c r="I73" s="30">
        <v>118.9</v>
      </c>
      <c r="J73" s="31">
        <v>18.899999999999999</v>
      </c>
      <c r="K73" s="31">
        <v>18.100000000000001</v>
      </c>
      <c r="L73" s="31">
        <v>19.600000000000001</v>
      </c>
      <c r="N73" s="18">
        <f t="shared" si="26"/>
        <v>0</v>
      </c>
      <c r="O73" s="18" t="str">
        <f t="shared" si="25"/>
        <v>T6 - 2 1 1 1</v>
      </c>
      <c r="P73" s="20">
        <f t="shared" si="27"/>
        <v>0</v>
      </c>
      <c r="Q73" s="20">
        <f t="shared" si="28"/>
        <v>0</v>
      </c>
      <c r="R73" s="20">
        <f t="shared" si="29"/>
        <v>0</v>
      </c>
      <c r="S73" s="20">
        <f t="shared" si="30"/>
        <v>0</v>
      </c>
      <c r="T73" s="20">
        <f t="shared" si="31"/>
        <v>0</v>
      </c>
      <c r="U73" s="20">
        <f t="shared" si="32"/>
        <v>0</v>
      </c>
      <c r="V73" s="20">
        <f t="shared" si="33"/>
        <v>0</v>
      </c>
      <c r="W73" s="20">
        <f t="shared" si="34"/>
        <v>0</v>
      </c>
      <c r="X73" s="20">
        <f t="shared" si="35"/>
        <v>0</v>
      </c>
      <c r="Y73" s="20">
        <f t="shared" si="36"/>
        <v>0</v>
      </c>
      <c r="Z73" s="20">
        <f t="shared" si="37"/>
        <v>0</v>
      </c>
      <c r="AA73" s="20">
        <f t="shared" si="38"/>
        <v>0</v>
      </c>
      <c r="AB73" s="20">
        <f t="shared" si="39"/>
        <v>0</v>
      </c>
      <c r="AC73" s="20">
        <f t="shared" si="40"/>
        <v>0</v>
      </c>
      <c r="AD73" s="20">
        <f t="shared" si="41"/>
        <v>0</v>
      </c>
    </row>
    <row r="74" spans="1:30" x14ac:dyDescent="0.35">
      <c r="A74" s="75"/>
      <c r="B74" s="29">
        <v>2</v>
      </c>
      <c r="C74" s="29">
        <v>0</v>
      </c>
      <c r="D74" s="29">
        <v>0</v>
      </c>
      <c r="E74" s="29">
        <v>0</v>
      </c>
      <c r="F74" s="30">
        <v>70</v>
      </c>
      <c r="G74" s="30">
        <v>135</v>
      </c>
      <c r="H74" s="30">
        <v>225</v>
      </c>
      <c r="I74" s="30">
        <v>97.7</v>
      </c>
      <c r="J74" s="31">
        <v>17.3</v>
      </c>
      <c r="K74" s="31">
        <v>15.7</v>
      </c>
      <c r="L74" s="31">
        <v>16.100000000000001</v>
      </c>
      <c r="N74" s="18">
        <f t="shared" si="26"/>
        <v>0</v>
      </c>
      <c r="O74" s="18" t="str">
        <f t="shared" si="25"/>
        <v>T6 - 2 0 0 0</v>
      </c>
      <c r="P74" s="20">
        <f t="shared" si="27"/>
        <v>0</v>
      </c>
      <c r="Q74" s="20">
        <f t="shared" si="28"/>
        <v>0</v>
      </c>
      <c r="R74" s="20">
        <f t="shared" si="29"/>
        <v>0</v>
      </c>
      <c r="S74" s="20">
        <f t="shared" si="30"/>
        <v>0</v>
      </c>
      <c r="T74" s="20">
        <f t="shared" si="31"/>
        <v>0</v>
      </c>
      <c r="U74" s="20">
        <f t="shared" si="32"/>
        <v>0</v>
      </c>
      <c r="V74" s="20">
        <f t="shared" si="33"/>
        <v>0</v>
      </c>
      <c r="W74" s="20">
        <f t="shared" si="34"/>
        <v>0</v>
      </c>
      <c r="X74" s="20">
        <f t="shared" si="35"/>
        <v>0</v>
      </c>
      <c r="Y74" s="20">
        <f t="shared" si="36"/>
        <v>0</v>
      </c>
      <c r="Z74" s="20">
        <f t="shared" si="37"/>
        <v>0</v>
      </c>
      <c r="AA74" s="20">
        <f t="shared" si="38"/>
        <v>0</v>
      </c>
      <c r="AB74" s="20">
        <f t="shared" si="39"/>
        <v>0</v>
      </c>
      <c r="AC74" s="20">
        <f t="shared" si="40"/>
        <v>0</v>
      </c>
      <c r="AD74" s="20">
        <f t="shared" si="41"/>
        <v>0</v>
      </c>
    </row>
    <row r="75" spans="1:30" x14ac:dyDescent="0.35">
      <c r="A75" s="75"/>
      <c r="B75" s="29">
        <v>2</v>
      </c>
      <c r="C75" s="29">
        <v>0</v>
      </c>
      <c r="D75" s="29">
        <v>0</v>
      </c>
      <c r="E75" s="29">
        <v>1</v>
      </c>
      <c r="F75" s="30">
        <v>75</v>
      </c>
      <c r="G75" s="30">
        <v>140</v>
      </c>
      <c r="H75" s="30">
        <v>230</v>
      </c>
      <c r="I75" s="30">
        <v>102.7</v>
      </c>
      <c r="J75" s="31">
        <v>17.8</v>
      </c>
      <c r="K75" s="31">
        <v>16.5</v>
      </c>
      <c r="L75" s="31">
        <v>16.8</v>
      </c>
      <c r="N75" s="18">
        <f t="shared" si="26"/>
        <v>0</v>
      </c>
      <c r="O75" s="18" t="str">
        <f t="shared" si="25"/>
        <v>T6 - 2 0 0 1</v>
      </c>
      <c r="P75" s="20">
        <f t="shared" si="27"/>
        <v>0</v>
      </c>
      <c r="Q75" s="20">
        <f t="shared" si="28"/>
        <v>0</v>
      </c>
      <c r="R75" s="20">
        <f t="shared" si="29"/>
        <v>0</v>
      </c>
      <c r="S75" s="20">
        <f t="shared" si="30"/>
        <v>0</v>
      </c>
      <c r="T75" s="20">
        <f t="shared" si="31"/>
        <v>0</v>
      </c>
      <c r="U75" s="20">
        <f t="shared" si="32"/>
        <v>0</v>
      </c>
      <c r="V75" s="20">
        <f t="shared" si="33"/>
        <v>0</v>
      </c>
      <c r="W75" s="20">
        <f t="shared" si="34"/>
        <v>0</v>
      </c>
      <c r="X75" s="20">
        <f t="shared" si="35"/>
        <v>0</v>
      </c>
      <c r="Y75" s="20">
        <f t="shared" si="36"/>
        <v>0</v>
      </c>
      <c r="Z75" s="20">
        <f t="shared" si="37"/>
        <v>0</v>
      </c>
      <c r="AA75" s="20">
        <f t="shared" si="38"/>
        <v>0</v>
      </c>
      <c r="AB75" s="20">
        <f t="shared" si="39"/>
        <v>0</v>
      </c>
      <c r="AC75" s="20">
        <f t="shared" si="40"/>
        <v>0</v>
      </c>
      <c r="AD75" s="20">
        <f t="shared" si="41"/>
        <v>0</v>
      </c>
    </row>
    <row r="76" spans="1:30" x14ac:dyDescent="0.35">
      <c r="A76" s="75"/>
      <c r="B76" s="29">
        <v>2</v>
      </c>
      <c r="C76" s="29">
        <v>0</v>
      </c>
      <c r="D76" s="29">
        <v>1</v>
      </c>
      <c r="E76" s="29">
        <v>0</v>
      </c>
      <c r="F76" s="30">
        <v>75</v>
      </c>
      <c r="G76" s="30">
        <v>150</v>
      </c>
      <c r="H76" s="30">
        <v>240</v>
      </c>
      <c r="I76" s="30">
        <v>103.4</v>
      </c>
      <c r="J76" s="31">
        <v>17.899999999999999</v>
      </c>
      <c r="K76" s="32" t="s">
        <v>36</v>
      </c>
      <c r="L76" s="31">
        <v>16.899999999999999</v>
      </c>
      <c r="N76" s="18">
        <f t="shared" si="26"/>
        <v>0</v>
      </c>
      <c r="O76" s="18" t="str">
        <f t="shared" si="25"/>
        <v>T6 - 2 0 1 0</v>
      </c>
      <c r="P76" s="20">
        <f t="shared" si="27"/>
        <v>0</v>
      </c>
      <c r="Q76" s="20">
        <f t="shared" si="28"/>
        <v>0</v>
      </c>
      <c r="R76" s="20">
        <f t="shared" si="29"/>
        <v>0</v>
      </c>
      <c r="S76" s="20">
        <f t="shared" si="30"/>
        <v>0</v>
      </c>
      <c r="T76" s="20">
        <f t="shared" si="31"/>
        <v>0</v>
      </c>
      <c r="U76" s="20">
        <f t="shared" si="32"/>
        <v>0</v>
      </c>
      <c r="V76" s="20">
        <f t="shared" si="33"/>
        <v>0</v>
      </c>
      <c r="W76" s="20">
        <f t="shared" si="34"/>
        <v>0</v>
      </c>
      <c r="X76" s="20">
        <f t="shared" si="35"/>
        <v>0</v>
      </c>
      <c r="Y76" s="20">
        <f t="shared" si="36"/>
        <v>0</v>
      </c>
      <c r="Z76" s="20">
        <f t="shared" si="37"/>
        <v>0</v>
      </c>
      <c r="AA76" s="20">
        <f t="shared" si="38"/>
        <v>0</v>
      </c>
      <c r="AB76" s="20">
        <f t="shared" si="39"/>
        <v>0</v>
      </c>
      <c r="AC76" s="20">
        <f t="shared" si="40"/>
        <v>0</v>
      </c>
      <c r="AD76" s="20">
        <f t="shared" si="41"/>
        <v>0</v>
      </c>
    </row>
    <row r="77" spans="1:30" x14ac:dyDescent="0.35">
      <c r="A77" s="75"/>
      <c r="B77" s="29">
        <v>2</v>
      </c>
      <c r="C77" s="29">
        <v>0</v>
      </c>
      <c r="D77" s="29">
        <v>1</v>
      </c>
      <c r="E77" s="29">
        <v>1</v>
      </c>
      <c r="F77" s="30">
        <v>80</v>
      </c>
      <c r="G77" s="30">
        <v>155</v>
      </c>
      <c r="H77" s="30">
        <v>245</v>
      </c>
      <c r="I77" s="30">
        <v>108.4</v>
      </c>
      <c r="J77" s="51"/>
      <c r="K77" s="32" t="s">
        <v>36</v>
      </c>
      <c r="L77" s="31">
        <v>17.7</v>
      </c>
      <c r="N77" s="18">
        <f t="shared" si="26"/>
        <v>0</v>
      </c>
      <c r="O77" s="18" t="str">
        <f t="shared" si="25"/>
        <v>T6 - 2 0 1 1</v>
      </c>
      <c r="P77" s="20">
        <f t="shared" si="27"/>
        <v>0</v>
      </c>
      <c r="Q77" s="20">
        <f t="shared" si="28"/>
        <v>0</v>
      </c>
      <c r="R77" s="20">
        <f t="shared" si="29"/>
        <v>0</v>
      </c>
      <c r="S77" s="20">
        <f t="shared" si="30"/>
        <v>0</v>
      </c>
      <c r="T77" s="20">
        <f t="shared" si="31"/>
        <v>0</v>
      </c>
      <c r="U77" s="20">
        <f t="shared" si="32"/>
        <v>0</v>
      </c>
      <c r="V77" s="20">
        <f t="shared" si="33"/>
        <v>0</v>
      </c>
      <c r="W77" s="20">
        <f t="shared" si="34"/>
        <v>0</v>
      </c>
      <c r="X77" s="20">
        <f t="shared" si="35"/>
        <v>0</v>
      </c>
      <c r="Y77" s="20">
        <f t="shared" si="36"/>
        <v>0</v>
      </c>
      <c r="Z77" s="20">
        <f t="shared" si="37"/>
        <v>0</v>
      </c>
      <c r="AA77" s="20">
        <f t="shared" si="38"/>
        <v>0</v>
      </c>
      <c r="AB77" s="20">
        <f t="shared" si="39"/>
        <v>0</v>
      </c>
      <c r="AC77" s="20">
        <f t="shared" si="40"/>
        <v>0</v>
      </c>
      <c r="AD77" s="20">
        <f t="shared" si="41"/>
        <v>0</v>
      </c>
    </row>
    <row r="78" spans="1:30" x14ac:dyDescent="0.35">
      <c r="A78" s="75"/>
      <c r="B78" s="29">
        <v>2</v>
      </c>
      <c r="C78" s="29">
        <v>1</v>
      </c>
      <c r="D78" s="29">
        <v>0</v>
      </c>
      <c r="E78" s="29">
        <v>0</v>
      </c>
      <c r="F78" s="30">
        <v>75</v>
      </c>
      <c r="G78" s="30">
        <v>140</v>
      </c>
      <c r="H78" s="30">
        <v>230</v>
      </c>
      <c r="I78" s="30">
        <v>103.4</v>
      </c>
      <c r="J78" s="31">
        <v>17.8</v>
      </c>
      <c r="K78" s="31">
        <v>16.600000000000001</v>
      </c>
      <c r="L78" s="31">
        <v>16.899999999999999</v>
      </c>
      <c r="N78" s="18">
        <f t="shared" si="26"/>
        <v>0</v>
      </c>
      <c r="O78" s="18" t="str">
        <f t="shared" si="25"/>
        <v>T6 - 2 1 0 0</v>
      </c>
      <c r="P78" s="20">
        <f t="shared" si="27"/>
        <v>0</v>
      </c>
      <c r="Q78" s="20">
        <f t="shared" si="28"/>
        <v>0</v>
      </c>
      <c r="R78" s="20">
        <f t="shared" si="29"/>
        <v>0</v>
      </c>
      <c r="S78" s="20">
        <f t="shared" si="30"/>
        <v>0</v>
      </c>
      <c r="T78" s="20">
        <f t="shared" si="31"/>
        <v>0</v>
      </c>
      <c r="U78" s="20">
        <f t="shared" si="32"/>
        <v>0</v>
      </c>
      <c r="V78" s="20">
        <f t="shared" si="33"/>
        <v>0</v>
      </c>
      <c r="W78" s="20">
        <f t="shared" si="34"/>
        <v>0</v>
      </c>
      <c r="X78" s="20">
        <f t="shared" si="35"/>
        <v>0</v>
      </c>
      <c r="Y78" s="20">
        <f t="shared" si="36"/>
        <v>0</v>
      </c>
      <c r="Z78" s="20">
        <f t="shared" si="37"/>
        <v>0</v>
      </c>
      <c r="AA78" s="20">
        <f t="shared" si="38"/>
        <v>0</v>
      </c>
      <c r="AB78" s="20">
        <f t="shared" si="39"/>
        <v>0</v>
      </c>
      <c r="AC78" s="20">
        <f t="shared" si="40"/>
        <v>0</v>
      </c>
      <c r="AD78" s="20">
        <f t="shared" si="41"/>
        <v>0</v>
      </c>
    </row>
    <row r="79" spans="1:30" x14ac:dyDescent="0.35">
      <c r="A79" s="75"/>
      <c r="B79" s="29">
        <v>2</v>
      </c>
      <c r="C79" s="29">
        <v>1</v>
      </c>
      <c r="D79" s="29">
        <v>0</v>
      </c>
      <c r="E79" s="29">
        <v>1</v>
      </c>
      <c r="F79" s="30">
        <v>80</v>
      </c>
      <c r="G79" s="30">
        <v>145</v>
      </c>
      <c r="H79" s="30">
        <v>235</v>
      </c>
      <c r="I79" s="30">
        <v>108.4</v>
      </c>
      <c r="J79" s="31">
        <v>18.3</v>
      </c>
      <c r="K79" s="31">
        <v>17.399999999999999</v>
      </c>
      <c r="L79" s="31">
        <v>17.600000000000001</v>
      </c>
      <c r="N79" s="18">
        <f t="shared" si="26"/>
        <v>0</v>
      </c>
      <c r="O79" s="18" t="str">
        <f t="shared" si="25"/>
        <v>T6 - 2 1 0 1</v>
      </c>
      <c r="P79" s="20">
        <f t="shared" si="27"/>
        <v>0</v>
      </c>
      <c r="Q79" s="20">
        <f t="shared" si="28"/>
        <v>0</v>
      </c>
      <c r="R79" s="20">
        <f t="shared" si="29"/>
        <v>0</v>
      </c>
      <c r="S79" s="20">
        <f t="shared" si="30"/>
        <v>0</v>
      </c>
      <c r="T79" s="20">
        <f t="shared" si="31"/>
        <v>0</v>
      </c>
      <c r="U79" s="20">
        <f t="shared" si="32"/>
        <v>0</v>
      </c>
      <c r="V79" s="20">
        <f t="shared" si="33"/>
        <v>0</v>
      </c>
      <c r="W79" s="20">
        <f t="shared" si="34"/>
        <v>0</v>
      </c>
      <c r="X79" s="20">
        <f t="shared" si="35"/>
        <v>0</v>
      </c>
      <c r="Y79" s="20">
        <f t="shared" si="36"/>
        <v>0</v>
      </c>
      <c r="Z79" s="20">
        <f t="shared" si="37"/>
        <v>0</v>
      </c>
      <c r="AA79" s="20">
        <f t="shared" si="38"/>
        <v>0</v>
      </c>
      <c r="AB79" s="20">
        <f t="shared" si="39"/>
        <v>0</v>
      </c>
      <c r="AC79" s="20">
        <f t="shared" si="40"/>
        <v>0</v>
      </c>
      <c r="AD79" s="20">
        <f t="shared" si="41"/>
        <v>0</v>
      </c>
    </row>
    <row r="80" spans="1:30" x14ac:dyDescent="0.35">
      <c r="A80" s="75"/>
      <c r="B80" s="29">
        <v>0</v>
      </c>
      <c r="C80" s="29">
        <v>2</v>
      </c>
      <c r="D80" s="29">
        <v>1</v>
      </c>
      <c r="E80" s="29">
        <v>0</v>
      </c>
      <c r="F80" s="30">
        <v>70</v>
      </c>
      <c r="G80" s="30">
        <v>125</v>
      </c>
      <c r="H80" s="30">
        <v>215</v>
      </c>
      <c r="I80" s="30">
        <v>98</v>
      </c>
      <c r="J80" s="31">
        <v>17.3</v>
      </c>
      <c r="K80" s="31">
        <v>15.6</v>
      </c>
      <c r="L80" s="31">
        <v>16.100000000000001</v>
      </c>
      <c r="N80" s="18">
        <f t="shared" si="26"/>
        <v>0</v>
      </c>
      <c r="O80" s="18" t="str">
        <f t="shared" si="25"/>
        <v>T6 - 0 2 1 0</v>
      </c>
      <c r="P80" s="20">
        <f t="shared" si="27"/>
        <v>0</v>
      </c>
      <c r="Q80" s="20">
        <f t="shared" si="28"/>
        <v>0</v>
      </c>
      <c r="R80" s="20">
        <f t="shared" si="29"/>
        <v>0</v>
      </c>
      <c r="S80" s="20">
        <f t="shared" si="30"/>
        <v>0</v>
      </c>
      <c r="T80" s="20">
        <f t="shared" si="31"/>
        <v>0</v>
      </c>
      <c r="U80" s="20">
        <f t="shared" si="32"/>
        <v>0</v>
      </c>
      <c r="V80" s="20">
        <f t="shared" si="33"/>
        <v>0</v>
      </c>
      <c r="W80" s="20">
        <f t="shared" si="34"/>
        <v>0</v>
      </c>
      <c r="X80" s="20">
        <f t="shared" si="35"/>
        <v>0</v>
      </c>
      <c r="Y80" s="20">
        <f t="shared" si="36"/>
        <v>0</v>
      </c>
      <c r="Z80" s="20">
        <f t="shared" si="37"/>
        <v>0</v>
      </c>
      <c r="AA80" s="20">
        <f t="shared" si="38"/>
        <v>0</v>
      </c>
      <c r="AB80" s="20">
        <f t="shared" si="39"/>
        <v>0</v>
      </c>
      <c r="AC80" s="20">
        <f t="shared" si="40"/>
        <v>0</v>
      </c>
      <c r="AD80" s="20">
        <f t="shared" si="41"/>
        <v>0</v>
      </c>
    </row>
    <row r="81" spans="1:30" x14ac:dyDescent="0.35">
      <c r="A81" s="75"/>
      <c r="B81" s="29">
        <v>0</v>
      </c>
      <c r="C81" s="29">
        <v>2</v>
      </c>
      <c r="D81" s="29">
        <v>1</v>
      </c>
      <c r="E81" s="29">
        <v>1</v>
      </c>
      <c r="F81" s="30">
        <v>75</v>
      </c>
      <c r="G81" s="30">
        <v>130</v>
      </c>
      <c r="H81" s="30">
        <v>220</v>
      </c>
      <c r="I81" s="30">
        <v>103</v>
      </c>
      <c r="J81" s="31">
        <v>17.7</v>
      </c>
      <c r="K81" s="31">
        <v>16.399999999999999</v>
      </c>
      <c r="L81" s="31">
        <v>16.7</v>
      </c>
      <c r="N81" s="18">
        <f t="shared" si="26"/>
        <v>0</v>
      </c>
      <c r="O81" s="18" t="str">
        <f t="shared" si="25"/>
        <v>T6 - 0 2 1 1</v>
      </c>
      <c r="P81" s="20">
        <f t="shared" si="27"/>
        <v>0</v>
      </c>
      <c r="Q81" s="20">
        <f t="shared" si="28"/>
        <v>0</v>
      </c>
      <c r="R81" s="20">
        <f t="shared" si="29"/>
        <v>0</v>
      </c>
      <c r="S81" s="20">
        <f t="shared" si="30"/>
        <v>0</v>
      </c>
      <c r="T81" s="20">
        <f t="shared" si="31"/>
        <v>0</v>
      </c>
      <c r="U81" s="20">
        <f t="shared" si="32"/>
        <v>0</v>
      </c>
      <c r="V81" s="20">
        <f t="shared" si="33"/>
        <v>0</v>
      </c>
      <c r="W81" s="20">
        <f t="shared" si="34"/>
        <v>0</v>
      </c>
      <c r="X81" s="20">
        <f t="shared" si="35"/>
        <v>0</v>
      </c>
      <c r="Y81" s="20">
        <f t="shared" si="36"/>
        <v>0</v>
      </c>
      <c r="Z81" s="20">
        <f t="shared" si="37"/>
        <v>0</v>
      </c>
      <c r="AA81" s="20">
        <f t="shared" si="38"/>
        <v>0</v>
      </c>
      <c r="AB81" s="20">
        <f t="shared" si="39"/>
        <v>0</v>
      </c>
      <c r="AC81" s="20">
        <f t="shared" si="40"/>
        <v>0</v>
      </c>
      <c r="AD81" s="20">
        <f t="shared" si="41"/>
        <v>0</v>
      </c>
    </row>
    <row r="82" spans="1:30" x14ac:dyDescent="0.35">
      <c r="A82" s="75"/>
      <c r="B82" s="29">
        <v>0</v>
      </c>
      <c r="C82" s="29">
        <v>2</v>
      </c>
      <c r="D82" s="29">
        <v>2</v>
      </c>
      <c r="E82" s="29">
        <v>0</v>
      </c>
      <c r="F82" s="30">
        <v>75</v>
      </c>
      <c r="G82" s="30">
        <v>130</v>
      </c>
      <c r="H82" s="30">
        <v>220</v>
      </c>
      <c r="I82" s="30">
        <v>103.7</v>
      </c>
      <c r="J82" s="31">
        <v>17.8</v>
      </c>
      <c r="K82" s="31">
        <v>16.5</v>
      </c>
      <c r="L82" s="31">
        <v>16.8</v>
      </c>
      <c r="N82" s="18">
        <f t="shared" si="26"/>
        <v>0</v>
      </c>
      <c r="O82" s="18" t="str">
        <f t="shared" si="25"/>
        <v>T6 - 0 2 2 0</v>
      </c>
      <c r="P82" s="20">
        <f t="shared" si="27"/>
        <v>0</v>
      </c>
      <c r="Q82" s="20">
        <f t="shared" si="28"/>
        <v>0</v>
      </c>
      <c r="R82" s="20">
        <f t="shared" si="29"/>
        <v>0</v>
      </c>
      <c r="S82" s="20">
        <f t="shared" si="30"/>
        <v>0</v>
      </c>
      <c r="T82" s="20">
        <f t="shared" si="31"/>
        <v>0</v>
      </c>
      <c r="U82" s="20">
        <f t="shared" si="32"/>
        <v>0</v>
      </c>
      <c r="V82" s="20">
        <f t="shared" si="33"/>
        <v>0</v>
      </c>
      <c r="W82" s="20">
        <f t="shared" si="34"/>
        <v>0</v>
      </c>
      <c r="X82" s="20">
        <f t="shared" si="35"/>
        <v>0</v>
      </c>
      <c r="Y82" s="20">
        <f t="shared" si="36"/>
        <v>0</v>
      </c>
      <c r="Z82" s="20">
        <f t="shared" si="37"/>
        <v>0</v>
      </c>
      <c r="AA82" s="20">
        <f t="shared" si="38"/>
        <v>0</v>
      </c>
      <c r="AB82" s="20">
        <f t="shared" si="39"/>
        <v>0</v>
      </c>
      <c r="AC82" s="20">
        <f t="shared" si="40"/>
        <v>0</v>
      </c>
      <c r="AD82" s="20">
        <f t="shared" si="41"/>
        <v>0</v>
      </c>
    </row>
    <row r="83" spans="1:30" x14ac:dyDescent="0.35">
      <c r="A83" s="75"/>
      <c r="B83" s="29">
        <v>0</v>
      </c>
      <c r="C83" s="29">
        <v>2</v>
      </c>
      <c r="D83" s="29">
        <v>2</v>
      </c>
      <c r="E83" s="29">
        <v>1</v>
      </c>
      <c r="F83" s="30">
        <v>80</v>
      </c>
      <c r="G83" s="30">
        <v>135</v>
      </c>
      <c r="H83" s="30">
        <v>225</v>
      </c>
      <c r="I83" s="30">
        <v>108.7</v>
      </c>
      <c r="J83" s="31">
        <v>18.3</v>
      </c>
      <c r="K83" s="31">
        <v>17.399999999999999</v>
      </c>
      <c r="L83" s="31">
        <v>17.600000000000001</v>
      </c>
      <c r="N83" s="18">
        <f t="shared" si="26"/>
        <v>0</v>
      </c>
      <c r="O83" s="18" t="str">
        <f t="shared" si="25"/>
        <v>T6 - 0 2 2 1</v>
      </c>
      <c r="P83" s="20">
        <f t="shared" si="27"/>
        <v>0</v>
      </c>
      <c r="Q83" s="20">
        <f t="shared" si="28"/>
        <v>0</v>
      </c>
      <c r="R83" s="20">
        <f t="shared" si="29"/>
        <v>0</v>
      </c>
      <c r="S83" s="20">
        <f t="shared" si="30"/>
        <v>0</v>
      </c>
      <c r="T83" s="20">
        <f t="shared" si="31"/>
        <v>0</v>
      </c>
      <c r="U83" s="20">
        <f t="shared" si="32"/>
        <v>0</v>
      </c>
      <c r="V83" s="20">
        <f t="shared" si="33"/>
        <v>0</v>
      </c>
      <c r="W83" s="20">
        <f t="shared" si="34"/>
        <v>0</v>
      </c>
      <c r="X83" s="20">
        <f t="shared" si="35"/>
        <v>0</v>
      </c>
      <c r="Y83" s="20">
        <f t="shared" si="36"/>
        <v>0</v>
      </c>
      <c r="Z83" s="20">
        <f t="shared" si="37"/>
        <v>0</v>
      </c>
      <c r="AA83" s="20">
        <f t="shared" si="38"/>
        <v>0</v>
      </c>
      <c r="AB83" s="20">
        <f t="shared" si="39"/>
        <v>0</v>
      </c>
      <c r="AC83" s="20">
        <f t="shared" si="40"/>
        <v>0</v>
      </c>
      <c r="AD83" s="20">
        <f t="shared" si="41"/>
        <v>0</v>
      </c>
    </row>
    <row r="84" spans="1:30" x14ac:dyDescent="0.35">
      <c r="A84" s="75"/>
      <c r="B84" s="29">
        <v>0</v>
      </c>
      <c r="C84" s="29">
        <v>2</v>
      </c>
      <c r="D84" s="29">
        <v>3</v>
      </c>
      <c r="E84" s="29">
        <v>0</v>
      </c>
      <c r="F84" s="30">
        <v>80</v>
      </c>
      <c r="G84" s="30">
        <v>135</v>
      </c>
      <c r="H84" s="30">
        <v>225</v>
      </c>
      <c r="I84" s="30">
        <v>109.4</v>
      </c>
      <c r="J84" s="31">
        <v>18.3</v>
      </c>
      <c r="K84" s="31">
        <v>17.5</v>
      </c>
      <c r="L84" s="31">
        <v>17.7</v>
      </c>
      <c r="N84" s="18">
        <f t="shared" si="26"/>
        <v>0</v>
      </c>
      <c r="O84" s="18" t="str">
        <f t="shared" si="25"/>
        <v>T6 - 0 2 3 0</v>
      </c>
      <c r="P84" s="20">
        <f t="shared" si="27"/>
        <v>0</v>
      </c>
      <c r="Q84" s="20">
        <f t="shared" si="28"/>
        <v>0</v>
      </c>
      <c r="R84" s="20">
        <f t="shared" si="29"/>
        <v>0</v>
      </c>
      <c r="S84" s="20">
        <f t="shared" si="30"/>
        <v>0</v>
      </c>
      <c r="T84" s="20">
        <f t="shared" si="31"/>
        <v>0</v>
      </c>
      <c r="U84" s="20">
        <f t="shared" si="32"/>
        <v>0</v>
      </c>
      <c r="V84" s="20">
        <f t="shared" si="33"/>
        <v>0</v>
      </c>
      <c r="W84" s="20">
        <f t="shared" si="34"/>
        <v>0</v>
      </c>
      <c r="X84" s="20">
        <f t="shared" si="35"/>
        <v>0</v>
      </c>
      <c r="Y84" s="20">
        <f t="shared" si="36"/>
        <v>0</v>
      </c>
      <c r="Z84" s="20">
        <f t="shared" si="37"/>
        <v>0</v>
      </c>
      <c r="AA84" s="20">
        <f t="shared" si="38"/>
        <v>0</v>
      </c>
      <c r="AB84" s="20">
        <f t="shared" si="39"/>
        <v>0</v>
      </c>
      <c r="AC84" s="20">
        <f t="shared" si="40"/>
        <v>0</v>
      </c>
      <c r="AD84" s="20">
        <f t="shared" si="41"/>
        <v>0</v>
      </c>
    </row>
    <row r="85" spans="1:30" x14ac:dyDescent="0.35">
      <c r="A85" s="75"/>
      <c r="B85" s="29">
        <v>0</v>
      </c>
      <c r="C85" s="29">
        <v>2</v>
      </c>
      <c r="D85" s="29">
        <v>3</v>
      </c>
      <c r="E85" s="29">
        <v>1</v>
      </c>
      <c r="F85" s="30">
        <v>85</v>
      </c>
      <c r="G85" s="30">
        <v>140</v>
      </c>
      <c r="H85" s="30">
        <v>230</v>
      </c>
      <c r="I85" s="30">
        <v>114.4</v>
      </c>
      <c r="J85" s="31">
        <v>18.600000000000001</v>
      </c>
      <c r="K85" s="31">
        <v>17.899999999999999</v>
      </c>
      <c r="L85" s="31">
        <v>18.7</v>
      </c>
      <c r="N85" s="18">
        <f t="shared" si="26"/>
        <v>0</v>
      </c>
      <c r="O85" s="18" t="str">
        <f t="shared" si="25"/>
        <v>T6 - 0 2 3 1</v>
      </c>
      <c r="P85" s="20">
        <f t="shared" si="27"/>
        <v>0</v>
      </c>
      <c r="Q85" s="20">
        <f t="shared" si="28"/>
        <v>0</v>
      </c>
      <c r="R85" s="20">
        <f t="shared" si="29"/>
        <v>0</v>
      </c>
      <c r="S85" s="20">
        <f t="shared" si="30"/>
        <v>0</v>
      </c>
      <c r="T85" s="20">
        <f t="shared" si="31"/>
        <v>0</v>
      </c>
      <c r="U85" s="20">
        <f t="shared" si="32"/>
        <v>0</v>
      </c>
      <c r="V85" s="20">
        <f t="shared" si="33"/>
        <v>0</v>
      </c>
      <c r="W85" s="20">
        <f t="shared" si="34"/>
        <v>0</v>
      </c>
      <c r="X85" s="20">
        <f t="shared" si="35"/>
        <v>0</v>
      </c>
      <c r="Y85" s="20">
        <f t="shared" si="36"/>
        <v>0</v>
      </c>
      <c r="Z85" s="20">
        <f t="shared" si="37"/>
        <v>0</v>
      </c>
      <c r="AA85" s="20">
        <f t="shared" si="38"/>
        <v>0</v>
      </c>
      <c r="AB85" s="20">
        <f t="shared" si="39"/>
        <v>0</v>
      </c>
      <c r="AC85" s="20">
        <f t="shared" si="40"/>
        <v>0</v>
      </c>
      <c r="AD85" s="20">
        <f t="shared" si="41"/>
        <v>0</v>
      </c>
    </row>
    <row r="86" spans="1:30" x14ac:dyDescent="0.35">
      <c r="A86" s="75"/>
      <c r="B86" s="29">
        <v>0</v>
      </c>
      <c r="C86" s="29">
        <v>3</v>
      </c>
      <c r="D86" s="29">
        <v>1</v>
      </c>
      <c r="E86" s="29">
        <v>0</v>
      </c>
      <c r="F86" s="30">
        <v>80</v>
      </c>
      <c r="G86" s="30">
        <v>135</v>
      </c>
      <c r="H86" s="30">
        <v>225</v>
      </c>
      <c r="I86" s="30">
        <v>107.6</v>
      </c>
      <c r="J86" s="31">
        <v>18.2</v>
      </c>
      <c r="K86" s="31">
        <v>17.2</v>
      </c>
      <c r="L86" s="31">
        <v>17.399999999999999</v>
      </c>
      <c r="N86" s="18">
        <f t="shared" si="26"/>
        <v>0</v>
      </c>
      <c r="O86" s="18" t="str">
        <f t="shared" si="25"/>
        <v>T6 - 0 3 1 0</v>
      </c>
      <c r="P86" s="20">
        <f t="shared" si="27"/>
        <v>0</v>
      </c>
      <c r="Q86" s="20">
        <f t="shared" si="28"/>
        <v>0</v>
      </c>
      <c r="R86" s="20">
        <f t="shared" si="29"/>
        <v>0</v>
      </c>
      <c r="S86" s="20">
        <f t="shared" si="30"/>
        <v>0</v>
      </c>
      <c r="T86" s="20">
        <f t="shared" si="31"/>
        <v>0</v>
      </c>
      <c r="U86" s="20">
        <f t="shared" si="32"/>
        <v>0</v>
      </c>
      <c r="V86" s="20">
        <f t="shared" si="33"/>
        <v>0</v>
      </c>
      <c r="W86" s="20">
        <f t="shared" si="34"/>
        <v>0</v>
      </c>
      <c r="X86" s="20">
        <f t="shared" si="35"/>
        <v>0</v>
      </c>
      <c r="Y86" s="20">
        <f t="shared" si="36"/>
        <v>0</v>
      </c>
      <c r="Z86" s="20">
        <f t="shared" si="37"/>
        <v>0</v>
      </c>
      <c r="AA86" s="20">
        <f t="shared" si="38"/>
        <v>0</v>
      </c>
      <c r="AB86" s="20">
        <f t="shared" si="39"/>
        <v>0</v>
      </c>
      <c r="AC86" s="20">
        <f t="shared" si="40"/>
        <v>0</v>
      </c>
      <c r="AD86" s="20">
        <f t="shared" si="41"/>
        <v>0</v>
      </c>
    </row>
    <row r="87" spans="1:30" x14ac:dyDescent="0.35">
      <c r="A87" s="75"/>
      <c r="B87" s="29">
        <v>0</v>
      </c>
      <c r="C87" s="29">
        <v>3</v>
      </c>
      <c r="D87" s="29">
        <v>1</v>
      </c>
      <c r="E87" s="29">
        <v>1</v>
      </c>
      <c r="F87" s="30">
        <v>85</v>
      </c>
      <c r="G87" s="30">
        <v>140</v>
      </c>
      <c r="H87" s="30">
        <v>230</v>
      </c>
      <c r="I87" s="30">
        <v>112.6</v>
      </c>
      <c r="J87" s="31">
        <v>18.5</v>
      </c>
      <c r="K87" s="31">
        <v>17.8</v>
      </c>
      <c r="L87" s="31">
        <v>18.399999999999999</v>
      </c>
      <c r="N87" s="18">
        <f t="shared" si="26"/>
        <v>0</v>
      </c>
      <c r="O87" s="18" t="str">
        <f t="shared" si="25"/>
        <v>T6 - 0 3 1 1</v>
      </c>
      <c r="P87" s="20">
        <f t="shared" si="27"/>
        <v>0</v>
      </c>
      <c r="Q87" s="20">
        <f t="shared" si="28"/>
        <v>0</v>
      </c>
      <c r="R87" s="20">
        <f t="shared" si="29"/>
        <v>0</v>
      </c>
      <c r="S87" s="20">
        <f t="shared" si="30"/>
        <v>0</v>
      </c>
      <c r="T87" s="20">
        <f t="shared" si="31"/>
        <v>0</v>
      </c>
      <c r="U87" s="20">
        <f t="shared" si="32"/>
        <v>0</v>
      </c>
      <c r="V87" s="20">
        <f t="shared" si="33"/>
        <v>0</v>
      </c>
      <c r="W87" s="20">
        <f t="shared" si="34"/>
        <v>0</v>
      </c>
      <c r="X87" s="20">
        <f t="shared" si="35"/>
        <v>0</v>
      </c>
      <c r="Y87" s="20">
        <f t="shared" si="36"/>
        <v>0</v>
      </c>
      <c r="Z87" s="20">
        <f t="shared" si="37"/>
        <v>0</v>
      </c>
      <c r="AA87" s="20">
        <f t="shared" si="38"/>
        <v>0</v>
      </c>
      <c r="AB87" s="20">
        <f t="shared" si="39"/>
        <v>0</v>
      </c>
      <c r="AC87" s="20">
        <f t="shared" si="40"/>
        <v>0</v>
      </c>
      <c r="AD87" s="20">
        <f t="shared" si="41"/>
        <v>0</v>
      </c>
    </row>
    <row r="88" spans="1:30" x14ac:dyDescent="0.35">
      <c r="A88" s="75"/>
      <c r="B88" s="29">
        <v>0</v>
      </c>
      <c r="C88" s="29">
        <v>3</v>
      </c>
      <c r="D88" s="29">
        <v>2</v>
      </c>
      <c r="E88" s="29">
        <v>0</v>
      </c>
      <c r="F88" s="30">
        <v>85</v>
      </c>
      <c r="G88" s="30">
        <v>140</v>
      </c>
      <c r="H88" s="30">
        <v>230</v>
      </c>
      <c r="I88" s="30">
        <v>113.3</v>
      </c>
      <c r="J88" s="31">
        <v>18.600000000000001</v>
      </c>
      <c r="K88" s="31">
        <v>17.899999999999999</v>
      </c>
      <c r="L88" s="31">
        <v>18.5</v>
      </c>
      <c r="N88" s="18">
        <f t="shared" si="26"/>
        <v>0</v>
      </c>
      <c r="O88" s="18" t="str">
        <f t="shared" si="25"/>
        <v>T6 - 0 3 2 0</v>
      </c>
      <c r="P88" s="20">
        <f t="shared" si="27"/>
        <v>0</v>
      </c>
      <c r="Q88" s="20">
        <f t="shared" si="28"/>
        <v>0</v>
      </c>
      <c r="R88" s="20">
        <f t="shared" si="29"/>
        <v>0</v>
      </c>
      <c r="S88" s="20">
        <f t="shared" si="30"/>
        <v>0</v>
      </c>
      <c r="T88" s="20">
        <f t="shared" si="31"/>
        <v>0</v>
      </c>
      <c r="U88" s="20">
        <f t="shared" si="32"/>
        <v>0</v>
      </c>
      <c r="V88" s="20">
        <f t="shared" si="33"/>
        <v>0</v>
      </c>
      <c r="W88" s="20">
        <f t="shared" si="34"/>
        <v>0</v>
      </c>
      <c r="X88" s="20">
        <f t="shared" si="35"/>
        <v>0</v>
      </c>
      <c r="Y88" s="20">
        <f t="shared" si="36"/>
        <v>0</v>
      </c>
      <c r="Z88" s="20">
        <f t="shared" si="37"/>
        <v>0</v>
      </c>
      <c r="AA88" s="20">
        <f t="shared" si="38"/>
        <v>0</v>
      </c>
      <c r="AB88" s="20">
        <f t="shared" si="39"/>
        <v>0</v>
      </c>
      <c r="AC88" s="20">
        <f t="shared" si="40"/>
        <v>0</v>
      </c>
      <c r="AD88" s="20">
        <f t="shared" si="41"/>
        <v>0</v>
      </c>
    </row>
    <row r="89" spans="1:30" x14ac:dyDescent="0.35">
      <c r="A89" s="75"/>
      <c r="B89" s="29">
        <v>0</v>
      </c>
      <c r="C89" s="29">
        <v>3</v>
      </c>
      <c r="D89" s="29">
        <v>2</v>
      </c>
      <c r="E89" s="29">
        <v>1</v>
      </c>
      <c r="F89" s="30">
        <v>90</v>
      </c>
      <c r="G89" s="30">
        <v>145</v>
      </c>
      <c r="H89" s="30">
        <v>235</v>
      </c>
      <c r="I89" s="30">
        <v>118.3</v>
      </c>
      <c r="J89" s="31">
        <v>18.899999999999999</v>
      </c>
      <c r="K89" s="31">
        <v>18</v>
      </c>
      <c r="L89" s="31">
        <v>19.5</v>
      </c>
      <c r="N89" s="18">
        <f t="shared" si="26"/>
        <v>0</v>
      </c>
      <c r="O89" s="18" t="str">
        <f t="shared" si="25"/>
        <v>T6 - 0 3 2 1</v>
      </c>
      <c r="P89" s="20">
        <f t="shared" si="27"/>
        <v>0</v>
      </c>
      <c r="Q89" s="20">
        <f t="shared" si="28"/>
        <v>0</v>
      </c>
      <c r="R89" s="20">
        <f t="shared" si="29"/>
        <v>0</v>
      </c>
      <c r="S89" s="20">
        <f t="shared" si="30"/>
        <v>0</v>
      </c>
      <c r="T89" s="20">
        <f t="shared" si="31"/>
        <v>0</v>
      </c>
      <c r="U89" s="20">
        <f t="shared" si="32"/>
        <v>0</v>
      </c>
      <c r="V89" s="20">
        <f t="shared" si="33"/>
        <v>0</v>
      </c>
      <c r="W89" s="20">
        <f t="shared" si="34"/>
        <v>0</v>
      </c>
      <c r="X89" s="20">
        <f t="shared" si="35"/>
        <v>0</v>
      </c>
      <c r="Y89" s="20">
        <f t="shared" si="36"/>
        <v>0</v>
      </c>
      <c r="Z89" s="20">
        <f t="shared" si="37"/>
        <v>0</v>
      </c>
      <c r="AA89" s="20">
        <f t="shared" si="38"/>
        <v>0</v>
      </c>
      <c r="AB89" s="20">
        <f t="shared" si="39"/>
        <v>0</v>
      </c>
      <c r="AC89" s="20">
        <f t="shared" si="40"/>
        <v>0</v>
      </c>
      <c r="AD89" s="20">
        <f t="shared" si="41"/>
        <v>0</v>
      </c>
    </row>
    <row r="90" spans="1:30" x14ac:dyDescent="0.35">
      <c r="A90" s="75"/>
      <c r="B90" s="29">
        <v>0</v>
      </c>
      <c r="C90" s="29">
        <v>3</v>
      </c>
      <c r="D90" s="29">
        <v>3</v>
      </c>
      <c r="E90" s="29">
        <v>0</v>
      </c>
      <c r="F90" s="30">
        <v>90</v>
      </c>
      <c r="G90" s="30">
        <v>145</v>
      </c>
      <c r="H90" s="30">
        <v>235</v>
      </c>
      <c r="I90" s="30">
        <v>119</v>
      </c>
      <c r="J90" s="31">
        <v>18.899999999999999</v>
      </c>
      <c r="K90" s="31">
        <v>18.100000000000001</v>
      </c>
      <c r="L90" s="31">
        <v>19.600000000000001</v>
      </c>
      <c r="N90" s="18">
        <f t="shared" si="26"/>
        <v>0</v>
      </c>
      <c r="O90" s="18" t="str">
        <f t="shared" si="25"/>
        <v>T6 - 0 3 3 0</v>
      </c>
      <c r="P90" s="20">
        <f t="shared" si="27"/>
        <v>0</v>
      </c>
      <c r="Q90" s="20">
        <f t="shared" si="28"/>
        <v>0</v>
      </c>
      <c r="R90" s="20">
        <f t="shared" si="29"/>
        <v>0</v>
      </c>
      <c r="S90" s="20">
        <f t="shared" si="30"/>
        <v>0</v>
      </c>
      <c r="T90" s="20">
        <f t="shared" si="31"/>
        <v>0</v>
      </c>
      <c r="U90" s="20">
        <f t="shared" si="32"/>
        <v>0</v>
      </c>
      <c r="V90" s="20">
        <f t="shared" si="33"/>
        <v>0</v>
      </c>
      <c r="W90" s="20">
        <f t="shared" si="34"/>
        <v>0</v>
      </c>
      <c r="X90" s="20">
        <f t="shared" si="35"/>
        <v>0</v>
      </c>
      <c r="Y90" s="20">
        <f t="shared" si="36"/>
        <v>0</v>
      </c>
      <c r="Z90" s="20">
        <f t="shared" si="37"/>
        <v>0</v>
      </c>
      <c r="AA90" s="20">
        <f t="shared" si="38"/>
        <v>0</v>
      </c>
      <c r="AB90" s="20">
        <f t="shared" si="39"/>
        <v>0</v>
      </c>
      <c r="AC90" s="20">
        <f t="shared" si="40"/>
        <v>0</v>
      </c>
      <c r="AD90" s="20">
        <f t="shared" si="41"/>
        <v>0</v>
      </c>
    </row>
    <row r="91" spans="1:30" x14ac:dyDescent="0.35">
      <c r="A91" s="76"/>
      <c r="B91" s="29">
        <v>0</v>
      </c>
      <c r="C91" s="29">
        <v>3</v>
      </c>
      <c r="D91" s="29">
        <v>3</v>
      </c>
      <c r="E91" s="29">
        <v>1</v>
      </c>
      <c r="F91" s="30">
        <v>95</v>
      </c>
      <c r="G91" s="30">
        <v>150</v>
      </c>
      <c r="H91" s="30">
        <v>240</v>
      </c>
      <c r="I91" s="30">
        <v>124</v>
      </c>
      <c r="J91" s="51"/>
      <c r="K91" s="51"/>
      <c r="L91" s="51"/>
      <c r="N91" s="18">
        <f t="shared" si="26"/>
        <v>0</v>
      </c>
      <c r="O91" s="18" t="str">
        <f t="shared" si="25"/>
        <v>T6 - 0 3 3 1</v>
      </c>
      <c r="P91" s="20">
        <f t="shared" si="27"/>
        <v>0</v>
      </c>
      <c r="Q91" s="20">
        <f t="shared" si="28"/>
        <v>0</v>
      </c>
      <c r="R91" s="20">
        <f t="shared" si="29"/>
        <v>0</v>
      </c>
      <c r="S91" s="20">
        <f t="shared" si="30"/>
        <v>0</v>
      </c>
      <c r="T91" s="20">
        <f t="shared" si="31"/>
        <v>0</v>
      </c>
      <c r="U91" s="20">
        <f t="shared" si="32"/>
        <v>0</v>
      </c>
      <c r="V91" s="20">
        <f t="shared" si="33"/>
        <v>0</v>
      </c>
      <c r="W91" s="20">
        <f t="shared" si="34"/>
        <v>0</v>
      </c>
      <c r="X91" s="20">
        <f t="shared" si="35"/>
        <v>0</v>
      </c>
      <c r="Y91" s="20">
        <f t="shared" si="36"/>
        <v>0</v>
      </c>
      <c r="Z91" s="20">
        <f t="shared" si="37"/>
        <v>0</v>
      </c>
      <c r="AA91" s="20">
        <f t="shared" si="38"/>
        <v>0</v>
      </c>
      <c r="AB91" s="20">
        <f t="shared" si="39"/>
        <v>0</v>
      </c>
      <c r="AC91" s="20">
        <f t="shared" si="40"/>
        <v>0</v>
      </c>
      <c r="AD91" s="20">
        <f t="shared" si="41"/>
        <v>0</v>
      </c>
    </row>
    <row r="92" spans="1:30" x14ac:dyDescent="0.35">
      <c r="A92" s="74" t="s">
        <v>40</v>
      </c>
      <c r="B92" s="29">
        <v>1</v>
      </c>
      <c r="C92" s="29">
        <v>1</v>
      </c>
      <c r="D92" s="29">
        <v>1</v>
      </c>
      <c r="E92" s="29">
        <v>0</v>
      </c>
      <c r="F92" s="30">
        <v>70</v>
      </c>
      <c r="G92" s="30">
        <v>125</v>
      </c>
      <c r="H92" s="30">
        <v>215</v>
      </c>
      <c r="I92" s="30">
        <v>100.5</v>
      </c>
      <c r="J92" s="31">
        <v>17.5</v>
      </c>
      <c r="K92" s="31">
        <v>16</v>
      </c>
      <c r="L92" s="31">
        <v>16.399999999999999</v>
      </c>
      <c r="N92" s="18">
        <f t="shared" si="26"/>
        <v>0</v>
      </c>
      <c r="O92" s="18" t="str">
        <f t="shared" ref="O92:O115" si="42">CONCATENATE("T7 (+) - ",B92," ",C92," ",D92," ",E92)</f>
        <v>T7 (+) - 1 1 1 0</v>
      </c>
      <c r="P92" s="20">
        <f t="shared" si="27"/>
        <v>0</v>
      </c>
      <c r="Q92" s="20">
        <f t="shared" si="28"/>
        <v>0</v>
      </c>
      <c r="R92" s="20">
        <f t="shared" si="29"/>
        <v>0</v>
      </c>
      <c r="S92" s="20">
        <f t="shared" si="30"/>
        <v>0</v>
      </c>
      <c r="T92" s="20">
        <f t="shared" si="31"/>
        <v>0</v>
      </c>
      <c r="U92" s="20">
        <f t="shared" si="32"/>
        <v>0</v>
      </c>
      <c r="V92" s="20">
        <f t="shared" si="33"/>
        <v>0</v>
      </c>
      <c r="W92" s="20">
        <f t="shared" si="34"/>
        <v>0</v>
      </c>
      <c r="X92" s="20">
        <f t="shared" si="35"/>
        <v>0</v>
      </c>
      <c r="Y92" s="20">
        <f t="shared" si="36"/>
        <v>0</v>
      </c>
      <c r="Z92" s="20">
        <f t="shared" si="37"/>
        <v>0</v>
      </c>
      <c r="AA92" s="20">
        <f t="shared" si="38"/>
        <v>0</v>
      </c>
      <c r="AB92" s="20">
        <f t="shared" si="39"/>
        <v>0</v>
      </c>
      <c r="AC92" s="20">
        <f t="shared" si="40"/>
        <v>0</v>
      </c>
      <c r="AD92" s="20">
        <f t="shared" si="41"/>
        <v>0</v>
      </c>
    </row>
    <row r="93" spans="1:30" x14ac:dyDescent="0.35">
      <c r="A93" s="75"/>
      <c r="B93" s="29">
        <v>1</v>
      </c>
      <c r="C93" s="29">
        <v>1</v>
      </c>
      <c r="D93" s="29">
        <v>1</v>
      </c>
      <c r="E93" s="29">
        <v>1</v>
      </c>
      <c r="F93" s="30">
        <v>75</v>
      </c>
      <c r="G93" s="30">
        <v>130</v>
      </c>
      <c r="H93" s="30">
        <v>220</v>
      </c>
      <c r="I93" s="30">
        <v>105.5</v>
      </c>
      <c r="J93" s="31">
        <v>18</v>
      </c>
      <c r="K93" s="31">
        <v>16.8</v>
      </c>
      <c r="L93" s="31">
        <v>17.100000000000001</v>
      </c>
      <c r="N93" s="18">
        <f t="shared" si="26"/>
        <v>0</v>
      </c>
      <c r="O93" s="18" t="str">
        <f t="shared" si="42"/>
        <v>T7 (+) - 1 1 1 1</v>
      </c>
      <c r="P93" s="20">
        <f t="shared" si="27"/>
        <v>0</v>
      </c>
      <c r="Q93" s="20">
        <f t="shared" si="28"/>
        <v>0</v>
      </c>
      <c r="R93" s="20">
        <f t="shared" si="29"/>
        <v>0</v>
      </c>
      <c r="S93" s="20">
        <f t="shared" si="30"/>
        <v>0</v>
      </c>
      <c r="T93" s="20">
        <f t="shared" si="31"/>
        <v>0</v>
      </c>
      <c r="U93" s="20">
        <f t="shared" si="32"/>
        <v>0</v>
      </c>
      <c r="V93" s="20">
        <f t="shared" si="33"/>
        <v>0</v>
      </c>
      <c r="W93" s="20">
        <f t="shared" si="34"/>
        <v>0</v>
      </c>
      <c r="X93" s="20">
        <f t="shared" si="35"/>
        <v>0</v>
      </c>
      <c r="Y93" s="20">
        <f t="shared" si="36"/>
        <v>0</v>
      </c>
      <c r="Z93" s="20">
        <f t="shared" si="37"/>
        <v>0</v>
      </c>
      <c r="AA93" s="20">
        <f t="shared" si="38"/>
        <v>0</v>
      </c>
      <c r="AB93" s="20">
        <f t="shared" si="39"/>
        <v>0</v>
      </c>
      <c r="AC93" s="20">
        <f t="shared" si="40"/>
        <v>0</v>
      </c>
      <c r="AD93" s="20">
        <f t="shared" si="41"/>
        <v>0</v>
      </c>
    </row>
    <row r="94" spans="1:30" x14ac:dyDescent="0.35">
      <c r="A94" s="75"/>
      <c r="B94" s="29">
        <v>1</v>
      </c>
      <c r="C94" s="29">
        <v>1</v>
      </c>
      <c r="D94" s="29">
        <v>2</v>
      </c>
      <c r="E94" s="29">
        <v>0</v>
      </c>
      <c r="F94" s="30">
        <v>75</v>
      </c>
      <c r="G94" s="30">
        <v>130</v>
      </c>
      <c r="H94" s="30">
        <v>220</v>
      </c>
      <c r="I94" s="30">
        <v>106.2</v>
      </c>
      <c r="J94" s="31">
        <v>18</v>
      </c>
      <c r="K94" s="31">
        <v>16.899999999999999</v>
      </c>
      <c r="L94" s="31">
        <v>17.2</v>
      </c>
      <c r="N94" s="18">
        <f t="shared" si="26"/>
        <v>0</v>
      </c>
      <c r="O94" s="18" t="str">
        <f t="shared" si="42"/>
        <v>T7 (+) - 1 1 2 0</v>
      </c>
      <c r="P94" s="20">
        <f t="shared" si="27"/>
        <v>0</v>
      </c>
      <c r="Q94" s="20">
        <f t="shared" si="28"/>
        <v>0</v>
      </c>
      <c r="R94" s="20">
        <f t="shared" si="29"/>
        <v>0</v>
      </c>
      <c r="S94" s="20">
        <f t="shared" si="30"/>
        <v>0</v>
      </c>
      <c r="T94" s="20">
        <f t="shared" si="31"/>
        <v>0</v>
      </c>
      <c r="U94" s="20">
        <f t="shared" si="32"/>
        <v>0</v>
      </c>
      <c r="V94" s="20">
        <f t="shared" si="33"/>
        <v>0</v>
      </c>
      <c r="W94" s="20">
        <f t="shared" si="34"/>
        <v>0</v>
      </c>
      <c r="X94" s="20">
        <f t="shared" si="35"/>
        <v>0</v>
      </c>
      <c r="Y94" s="20">
        <f t="shared" si="36"/>
        <v>0</v>
      </c>
      <c r="Z94" s="20">
        <f t="shared" si="37"/>
        <v>0</v>
      </c>
      <c r="AA94" s="20">
        <f t="shared" si="38"/>
        <v>0</v>
      </c>
      <c r="AB94" s="20">
        <f t="shared" si="39"/>
        <v>0</v>
      </c>
      <c r="AC94" s="20">
        <f t="shared" si="40"/>
        <v>0</v>
      </c>
      <c r="AD94" s="20">
        <f t="shared" si="41"/>
        <v>0</v>
      </c>
    </row>
    <row r="95" spans="1:30" x14ac:dyDescent="0.35">
      <c r="A95" s="75"/>
      <c r="B95" s="29">
        <v>1</v>
      </c>
      <c r="C95" s="29">
        <v>1</v>
      </c>
      <c r="D95" s="29">
        <v>2</v>
      </c>
      <c r="E95" s="29">
        <v>1</v>
      </c>
      <c r="F95" s="30">
        <v>80</v>
      </c>
      <c r="G95" s="30">
        <v>135</v>
      </c>
      <c r="H95" s="30">
        <v>225</v>
      </c>
      <c r="I95" s="30">
        <v>111.2</v>
      </c>
      <c r="J95" s="31">
        <v>18.399999999999999</v>
      </c>
      <c r="K95" s="31">
        <v>17.7</v>
      </c>
      <c r="L95" s="31">
        <v>18.100000000000001</v>
      </c>
      <c r="N95" s="18">
        <f t="shared" si="26"/>
        <v>0</v>
      </c>
      <c r="O95" s="18" t="str">
        <f t="shared" si="42"/>
        <v>T7 (+) - 1 1 2 1</v>
      </c>
      <c r="P95" s="20">
        <f t="shared" si="27"/>
        <v>0</v>
      </c>
      <c r="Q95" s="20">
        <f t="shared" si="28"/>
        <v>0</v>
      </c>
      <c r="R95" s="20">
        <f t="shared" si="29"/>
        <v>0</v>
      </c>
      <c r="S95" s="20">
        <f t="shared" si="30"/>
        <v>0</v>
      </c>
      <c r="T95" s="20">
        <f t="shared" si="31"/>
        <v>0</v>
      </c>
      <c r="U95" s="20">
        <f t="shared" si="32"/>
        <v>0</v>
      </c>
      <c r="V95" s="20">
        <f t="shared" si="33"/>
        <v>0</v>
      </c>
      <c r="W95" s="20">
        <f t="shared" si="34"/>
        <v>0</v>
      </c>
      <c r="X95" s="20">
        <f t="shared" si="35"/>
        <v>0</v>
      </c>
      <c r="Y95" s="20">
        <f t="shared" si="36"/>
        <v>0</v>
      </c>
      <c r="Z95" s="20">
        <f t="shared" si="37"/>
        <v>0</v>
      </c>
      <c r="AA95" s="20">
        <f t="shared" si="38"/>
        <v>0</v>
      </c>
      <c r="AB95" s="20">
        <f t="shared" si="39"/>
        <v>0</v>
      </c>
      <c r="AC95" s="20">
        <f t="shared" si="40"/>
        <v>0</v>
      </c>
      <c r="AD95" s="20">
        <f t="shared" si="41"/>
        <v>0</v>
      </c>
    </row>
    <row r="96" spans="1:30" x14ac:dyDescent="0.35">
      <c r="A96" s="75"/>
      <c r="B96" s="29">
        <v>2</v>
      </c>
      <c r="C96" s="29">
        <v>1</v>
      </c>
      <c r="D96" s="29">
        <v>1</v>
      </c>
      <c r="E96" s="29">
        <v>0</v>
      </c>
      <c r="F96" s="30">
        <v>85</v>
      </c>
      <c r="G96" s="30">
        <v>140</v>
      </c>
      <c r="H96" s="30">
        <v>230</v>
      </c>
      <c r="I96" s="30">
        <v>116.1</v>
      </c>
      <c r="J96" s="31">
        <v>18.7</v>
      </c>
      <c r="K96" s="31">
        <v>17.899999999999999</v>
      </c>
      <c r="L96" s="31">
        <v>19.100000000000001</v>
      </c>
      <c r="N96" s="18">
        <f t="shared" si="26"/>
        <v>0</v>
      </c>
      <c r="O96" s="18" t="str">
        <f t="shared" si="42"/>
        <v>T7 (+) - 2 1 1 0</v>
      </c>
      <c r="P96" s="20">
        <f t="shared" si="27"/>
        <v>0</v>
      </c>
      <c r="Q96" s="20">
        <f t="shared" si="28"/>
        <v>0</v>
      </c>
      <c r="R96" s="20">
        <f t="shared" si="29"/>
        <v>0</v>
      </c>
      <c r="S96" s="20">
        <f t="shared" si="30"/>
        <v>0</v>
      </c>
      <c r="T96" s="20">
        <f t="shared" si="31"/>
        <v>0</v>
      </c>
      <c r="U96" s="20">
        <f t="shared" si="32"/>
        <v>0</v>
      </c>
      <c r="V96" s="20">
        <f t="shared" si="33"/>
        <v>0</v>
      </c>
      <c r="W96" s="20">
        <f t="shared" si="34"/>
        <v>0</v>
      </c>
      <c r="X96" s="20">
        <f t="shared" si="35"/>
        <v>0</v>
      </c>
      <c r="Y96" s="20">
        <f t="shared" si="36"/>
        <v>0</v>
      </c>
      <c r="Z96" s="20">
        <f t="shared" si="37"/>
        <v>0</v>
      </c>
      <c r="AA96" s="20">
        <f t="shared" si="38"/>
        <v>0</v>
      </c>
      <c r="AB96" s="20">
        <f t="shared" si="39"/>
        <v>0</v>
      </c>
      <c r="AC96" s="20">
        <f t="shared" si="40"/>
        <v>0</v>
      </c>
      <c r="AD96" s="20">
        <f t="shared" si="41"/>
        <v>0</v>
      </c>
    </row>
    <row r="97" spans="1:30" x14ac:dyDescent="0.35">
      <c r="A97" s="75"/>
      <c r="B97" s="29">
        <v>2</v>
      </c>
      <c r="C97" s="29">
        <v>1</v>
      </c>
      <c r="D97" s="29">
        <v>1</v>
      </c>
      <c r="E97" s="29">
        <v>1</v>
      </c>
      <c r="F97" s="30">
        <v>90</v>
      </c>
      <c r="G97" s="30">
        <v>145</v>
      </c>
      <c r="H97" s="30">
        <v>235</v>
      </c>
      <c r="I97" s="30">
        <v>121.1</v>
      </c>
      <c r="J97" s="31">
        <v>19.100000000000001</v>
      </c>
      <c r="K97" s="31">
        <v>18.2</v>
      </c>
      <c r="L97" s="31">
        <v>19.7</v>
      </c>
      <c r="N97" s="18">
        <f t="shared" si="26"/>
        <v>0</v>
      </c>
      <c r="O97" s="18" t="str">
        <f t="shared" si="42"/>
        <v>T7 (+) - 2 1 1 1</v>
      </c>
      <c r="P97" s="20">
        <f t="shared" si="27"/>
        <v>0</v>
      </c>
      <c r="Q97" s="20">
        <f t="shared" si="28"/>
        <v>0</v>
      </c>
      <c r="R97" s="20">
        <f t="shared" si="29"/>
        <v>0</v>
      </c>
      <c r="S97" s="20">
        <f t="shared" si="30"/>
        <v>0</v>
      </c>
      <c r="T97" s="20">
        <f t="shared" si="31"/>
        <v>0</v>
      </c>
      <c r="U97" s="20">
        <f t="shared" si="32"/>
        <v>0</v>
      </c>
      <c r="V97" s="20">
        <f t="shared" si="33"/>
        <v>0</v>
      </c>
      <c r="W97" s="20">
        <f t="shared" si="34"/>
        <v>0</v>
      </c>
      <c r="X97" s="20">
        <f t="shared" si="35"/>
        <v>0</v>
      </c>
      <c r="Y97" s="20">
        <f t="shared" si="36"/>
        <v>0</v>
      </c>
      <c r="Z97" s="20">
        <f t="shared" si="37"/>
        <v>0</v>
      </c>
      <c r="AA97" s="20">
        <f t="shared" si="38"/>
        <v>0</v>
      </c>
      <c r="AB97" s="20">
        <f t="shared" si="39"/>
        <v>0</v>
      </c>
      <c r="AC97" s="20">
        <f t="shared" si="40"/>
        <v>0</v>
      </c>
      <c r="AD97" s="20">
        <f t="shared" si="41"/>
        <v>0</v>
      </c>
    </row>
    <row r="98" spans="1:30" x14ac:dyDescent="0.35">
      <c r="A98" s="75"/>
      <c r="B98" s="29">
        <v>2</v>
      </c>
      <c r="C98" s="29">
        <v>0</v>
      </c>
      <c r="D98" s="29">
        <v>0</v>
      </c>
      <c r="E98" s="29">
        <v>0</v>
      </c>
      <c r="F98" s="30">
        <v>70</v>
      </c>
      <c r="G98" s="30">
        <v>135</v>
      </c>
      <c r="H98" s="30">
        <v>225</v>
      </c>
      <c r="I98" s="30">
        <v>99.8</v>
      </c>
      <c r="J98" s="31">
        <v>17.5</v>
      </c>
      <c r="K98" s="31">
        <v>16</v>
      </c>
      <c r="L98" s="31">
        <v>16.3</v>
      </c>
      <c r="N98" s="18">
        <f t="shared" si="26"/>
        <v>0</v>
      </c>
      <c r="O98" s="18" t="str">
        <f t="shared" si="42"/>
        <v>T7 (+) - 2 0 0 0</v>
      </c>
      <c r="P98" s="20">
        <f t="shared" si="27"/>
        <v>0</v>
      </c>
      <c r="Q98" s="20">
        <f t="shared" si="28"/>
        <v>0</v>
      </c>
      <c r="R98" s="20">
        <f t="shared" si="29"/>
        <v>0</v>
      </c>
      <c r="S98" s="20">
        <f t="shared" si="30"/>
        <v>0</v>
      </c>
      <c r="T98" s="20">
        <f t="shared" si="31"/>
        <v>0</v>
      </c>
      <c r="U98" s="20">
        <f t="shared" si="32"/>
        <v>0</v>
      </c>
      <c r="V98" s="20">
        <f t="shared" si="33"/>
        <v>0</v>
      </c>
      <c r="W98" s="20">
        <f t="shared" si="34"/>
        <v>0</v>
      </c>
      <c r="X98" s="20">
        <f t="shared" si="35"/>
        <v>0</v>
      </c>
      <c r="Y98" s="20">
        <f t="shared" si="36"/>
        <v>0</v>
      </c>
      <c r="Z98" s="20">
        <f t="shared" si="37"/>
        <v>0</v>
      </c>
      <c r="AA98" s="20">
        <f t="shared" si="38"/>
        <v>0</v>
      </c>
      <c r="AB98" s="20">
        <f t="shared" si="39"/>
        <v>0</v>
      </c>
      <c r="AC98" s="20">
        <f t="shared" si="40"/>
        <v>0</v>
      </c>
      <c r="AD98" s="20">
        <f t="shared" si="41"/>
        <v>0</v>
      </c>
    </row>
    <row r="99" spans="1:30" x14ac:dyDescent="0.35">
      <c r="A99" s="75"/>
      <c r="B99" s="29">
        <v>2</v>
      </c>
      <c r="C99" s="29">
        <v>0</v>
      </c>
      <c r="D99" s="29">
        <v>0</v>
      </c>
      <c r="E99" s="29">
        <v>1</v>
      </c>
      <c r="F99" s="30">
        <v>75</v>
      </c>
      <c r="G99" s="30">
        <v>140</v>
      </c>
      <c r="H99" s="30">
        <v>230</v>
      </c>
      <c r="I99" s="30">
        <v>104.8</v>
      </c>
      <c r="J99" s="31">
        <v>17.899999999999999</v>
      </c>
      <c r="K99" s="31">
        <v>16.8</v>
      </c>
      <c r="L99" s="31">
        <v>17.100000000000001</v>
      </c>
      <c r="N99" s="18">
        <f t="shared" si="26"/>
        <v>0</v>
      </c>
      <c r="O99" s="18" t="str">
        <f t="shared" si="42"/>
        <v>T7 (+) - 2 0 0 1</v>
      </c>
      <c r="P99" s="20">
        <f t="shared" si="27"/>
        <v>0</v>
      </c>
      <c r="Q99" s="20">
        <f t="shared" si="28"/>
        <v>0</v>
      </c>
      <c r="R99" s="20">
        <f t="shared" si="29"/>
        <v>0</v>
      </c>
      <c r="S99" s="20">
        <f t="shared" si="30"/>
        <v>0</v>
      </c>
      <c r="T99" s="20">
        <f t="shared" si="31"/>
        <v>0</v>
      </c>
      <c r="U99" s="20">
        <f t="shared" si="32"/>
        <v>0</v>
      </c>
      <c r="V99" s="20">
        <f t="shared" si="33"/>
        <v>0</v>
      </c>
      <c r="W99" s="20">
        <f t="shared" si="34"/>
        <v>0</v>
      </c>
      <c r="X99" s="20">
        <f t="shared" si="35"/>
        <v>0</v>
      </c>
      <c r="Y99" s="20">
        <f t="shared" si="36"/>
        <v>0</v>
      </c>
      <c r="Z99" s="20">
        <f t="shared" si="37"/>
        <v>0</v>
      </c>
      <c r="AA99" s="20">
        <f t="shared" si="38"/>
        <v>0</v>
      </c>
      <c r="AB99" s="20">
        <f t="shared" si="39"/>
        <v>0</v>
      </c>
      <c r="AC99" s="20">
        <f t="shared" si="40"/>
        <v>0</v>
      </c>
      <c r="AD99" s="20">
        <f t="shared" si="41"/>
        <v>0</v>
      </c>
    </row>
    <row r="100" spans="1:30" x14ac:dyDescent="0.35">
      <c r="A100" s="75"/>
      <c r="B100" s="29">
        <v>2</v>
      </c>
      <c r="C100" s="29">
        <v>0</v>
      </c>
      <c r="D100" s="29">
        <v>1</v>
      </c>
      <c r="E100" s="29">
        <v>0</v>
      </c>
      <c r="F100" s="30">
        <v>75</v>
      </c>
      <c r="G100" s="30">
        <v>150</v>
      </c>
      <c r="H100" s="30">
        <v>240</v>
      </c>
      <c r="I100" s="30">
        <v>105.5</v>
      </c>
      <c r="J100" s="31">
        <v>18.100000000000001</v>
      </c>
      <c r="K100" s="32" t="s">
        <v>36</v>
      </c>
      <c r="L100" s="31">
        <v>17.2</v>
      </c>
      <c r="N100" s="18">
        <f t="shared" si="26"/>
        <v>0</v>
      </c>
      <c r="O100" s="18" t="str">
        <f t="shared" si="42"/>
        <v>T7 (+) - 2 0 1 0</v>
      </c>
      <c r="P100" s="20">
        <f t="shared" si="27"/>
        <v>0</v>
      </c>
      <c r="Q100" s="20">
        <f t="shared" si="28"/>
        <v>0</v>
      </c>
      <c r="R100" s="20">
        <f t="shared" si="29"/>
        <v>0</v>
      </c>
      <c r="S100" s="20">
        <f t="shared" si="30"/>
        <v>0</v>
      </c>
      <c r="T100" s="20">
        <f t="shared" si="31"/>
        <v>0</v>
      </c>
      <c r="U100" s="20">
        <f t="shared" si="32"/>
        <v>0</v>
      </c>
      <c r="V100" s="20">
        <f t="shared" si="33"/>
        <v>0</v>
      </c>
      <c r="W100" s="20">
        <f t="shared" si="34"/>
        <v>0</v>
      </c>
      <c r="X100" s="20">
        <f t="shared" si="35"/>
        <v>0</v>
      </c>
      <c r="Y100" s="20">
        <f t="shared" si="36"/>
        <v>0</v>
      </c>
      <c r="Z100" s="20">
        <f t="shared" si="37"/>
        <v>0</v>
      </c>
      <c r="AA100" s="20">
        <f t="shared" si="38"/>
        <v>0</v>
      </c>
      <c r="AB100" s="20">
        <f t="shared" si="39"/>
        <v>0</v>
      </c>
      <c r="AC100" s="20">
        <f t="shared" si="40"/>
        <v>0</v>
      </c>
      <c r="AD100" s="20">
        <f t="shared" si="41"/>
        <v>0</v>
      </c>
    </row>
    <row r="101" spans="1:30" x14ac:dyDescent="0.35">
      <c r="A101" s="75"/>
      <c r="B101" s="29">
        <v>2</v>
      </c>
      <c r="C101" s="29">
        <v>0</v>
      </c>
      <c r="D101" s="29">
        <v>1</v>
      </c>
      <c r="E101" s="29">
        <v>1</v>
      </c>
      <c r="F101" s="30">
        <v>80</v>
      </c>
      <c r="G101" s="30">
        <v>155</v>
      </c>
      <c r="H101" s="30">
        <v>245</v>
      </c>
      <c r="I101" s="30">
        <v>110.5</v>
      </c>
      <c r="J101" s="51"/>
      <c r="K101" s="32" t="s">
        <v>36</v>
      </c>
      <c r="L101" s="31">
        <v>18.100000000000001</v>
      </c>
      <c r="N101" s="18">
        <f t="shared" si="26"/>
        <v>0</v>
      </c>
      <c r="O101" s="18" t="str">
        <f t="shared" si="42"/>
        <v>T7 (+) - 2 0 1 1</v>
      </c>
      <c r="P101" s="20">
        <f t="shared" si="27"/>
        <v>0</v>
      </c>
      <c r="Q101" s="20">
        <f t="shared" si="28"/>
        <v>0</v>
      </c>
      <c r="R101" s="20">
        <f t="shared" si="29"/>
        <v>0</v>
      </c>
      <c r="S101" s="20">
        <f t="shared" si="30"/>
        <v>0</v>
      </c>
      <c r="T101" s="20">
        <f t="shared" si="31"/>
        <v>0</v>
      </c>
      <c r="U101" s="20">
        <f t="shared" si="32"/>
        <v>0</v>
      </c>
      <c r="V101" s="20">
        <f t="shared" si="33"/>
        <v>0</v>
      </c>
      <c r="W101" s="20">
        <f t="shared" si="34"/>
        <v>0</v>
      </c>
      <c r="X101" s="20">
        <f t="shared" si="35"/>
        <v>0</v>
      </c>
      <c r="Y101" s="20">
        <f t="shared" si="36"/>
        <v>0</v>
      </c>
      <c r="Z101" s="20">
        <f t="shared" si="37"/>
        <v>0</v>
      </c>
      <c r="AA101" s="20">
        <f t="shared" si="38"/>
        <v>0</v>
      </c>
      <c r="AB101" s="20">
        <f t="shared" si="39"/>
        <v>0</v>
      </c>
      <c r="AC101" s="20">
        <f t="shared" si="40"/>
        <v>0</v>
      </c>
      <c r="AD101" s="20">
        <f t="shared" si="41"/>
        <v>0</v>
      </c>
    </row>
    <row r="102" spans="1:30" x14ac:dyDescent="0.35">
      <c r="A102" s="75"/>
      <c r="B102" s="29">
        <v>2</v>
      </c>
      <c r="C102" s="29">
        <v>1</v>
      </c>
      <c r="D102" s="29">
        <v>0</v>
      </c>
      <c r="E102" s="29">
        <v>0</v>
      </c>
      <c r="F102" s="30">
        <v>75</v>
      </c>
      <c r="G102" s="30">
        <v>140</v>
      </c>
      <c r="H102" s="30">
        <v>230</v>
      </c>
      <c r="I102" s="30">
        <v>105.5</v>
      </c>
      <c r="J102" s="31">
        <v>18</v>
      </c>
      <c r="K102" s="31">
        <v>16.899999999999999</v>
      </c>
      <c r="L102" s="31">
        <v>17.100000000000001</v>
      </c>
      <c r="N102" s="18">
        <f t="shared" si="26"/>
        <v>0</v>
      </c>
      <c r="O102" s="18" t="str">
        <f t="shared" si="42"/>
        <v>T7 (+) - 2 1 0 0</v>
      </c>
      <c r="P102" s="20">
        <f t="shared" si="27"/>
        <v>0</v>
      </c>
      <c r="Q102" s="20">
        <f t="shared" si="28"/>
        <v>0</v>
      </c>
      <c r="R102" s="20">
        <f t="shared" si="29"/>
        <v>0</v>
      </c>
      <c r="S102" s="20">
        <f t="shared" si="30"/>
        <v>0</v>
      </c>
      <c r="T102" s="20">
        <f t="shared" si="31"/>
        <v>0</v>
      </c>
      <c r="U102" s="20">
        <f t="shared" si="32"/>
        <v>0</v>
      </c>
      <c r="V102" s="20">
        <f t="shared" si="33"/>
        <v>0</v>
      </c>
      <c r="W102" s="20">
        <f t="shared" si="34"/>
        <v>0</v>
      </c>
      <c r="X102" s="20">
        <f t="shared" si="35"/>
        <v>0</v>
      </c>
      <c r="Y102" s="20">
        <f t="shared" si="36"/>
        <v>0</v>
      </c>
      <c r="Z102" s="20">
        <f t="shared" si="37"/>
        <v>0</v>
      </c>
      <c r="AA102" s="20">
        <f t="shared" si="38"/>
        <v>0</v>
      </c>
      <c r="AB102" s="20">
        <f t="shared" si="39"/>
        <v>0</v>
      </c>
      <c r="AC102" s="20">
        <f t="shared" si="40"/>
        <v>0</v>
      </c>
      <c r="AD102" s="20">
        <f t="shared" si="41"/>
        <v>0</v>
      </c>
    </row>
    <row r="103" spans="1:30" x14ac:dyDescent="0.35">
      <c r="A103" s="75"/>
      <c r="B103" s="29">
        <v>2</v>
      </c>
      <c r="C103" s="29">
        <v>1</v>
      </c>
      <c r="D103" s="29">
        <v>0</v>
      </c>
      <c r="E103" s="29">
        <v>1</v>
      </c>
      <c r="F103" s="30">
        <v>80</v>
      </c>
      <c r="G103" s="30">
        <v>145</v>
      </c>
      <c r="H103" s="30">
        <v>235</v>
      </c>
      <c r="I103" s="30">
        <v>110.5</v>
      </c>
      <c r="J103" s="31">
        <v>18.399999999999999</v>
      </c>
      <c r="K103" s="31">
        <v>17.7</v>
      </c>
      <c r="L103" s="31">
        <v>18</v>
      </c>
      <c r="N103" s="18">
        <f t="shared" si="26"/>
        <v>0</v>
      </c>
      <c r="O103" s="18" t="str">
        <f t="shared" si="42"/>
        <v>T7 (+) - 2 1 0 1</v>
      </c>
      <c r="P103" s="20">
        <f t="shared" si="27"/>
        <v>0</v>
      </c>
      <c r="Q103" s="20">
        <f t="shared" si="28"/>
        <v>0</v>
      </c>
      <c r="R103" s="20">
        <f t="shared" si="29"/>
        <v>0</v>
      </c>
      <c r="S103" s="20">
        <f t="shared" si="30"/>
        <v>0</v>
      </c>
      <c r="T103" s="20">
        <f t="shared" si="31"/>
        <v>0</v>
      </c>
      <c r="U103" s="20">
        <f t="shared" si="32"/>
        <v>0</v>
      </c>
      <c r="V103" s="20">
        <f t="shared" si="33"/>
        <v>0</v>
      </c>
      <c r="W103" s="20">
        <f t="shared" si="34"/>
        <v>0</v>
      </c>
      <c r="X103" s="20">
        <f t="shared" si="35"/>
        <v>0</v>
      </c>
      <c r="Y103" s="20">
        <f t="shared" si="36"/>
        <v>0</v>
      </c>
      <c r="Z103" s="20">
        <f t="shared" si="37"/>
        <v>0</v>
      </c>
      <c r="AA103" s="20">
        <f t="shared" si="38"/>
        <v>0</v>
      </c>
      <c r="AB103" s="20">
        <f t="shared" si="39"/>
        <v>0</v>
      </c>
      <c r="AC103" s="20">
        <f t="shared" si="40"/>
        <v>0</v>
      </c>
      <c r="AD103" s="20">
        <f t="shared" si="41"/>
        <v>0</v>
      </c>
    </row>
    <row r="104" spans="1:30" x14ac:dyDescent="0.35">
      <c r="A104" s="75"/>
      <c r="B104" s="29">
        <v>0</v>
      </c>
      <c r="C104" s="29">
        <v>2</v>
      </c>
      <c r="D104" s="29">
        <v>1</v>
      </c>
      <c r="E104" s="29">
        <v>0</v>
      </c>
      <c r="F104" s="30">
        <v>70</v>
      </c>
      <c r="G104" s="30">
        <v>125</v>
      </c>
      <c r="H104" s="30">
        <v>215</v>
      </c>
      <c r="I104" s="30">
        <v>100.3</v>
      </c>
      <c r="J104" s="31">
        <v>17.5</v>
      </c>
      <c r="K104" s="31">
        <v>16</v>
      </c>
      <c r="L104" s="31">
        <v>16.3</v>
      </c>
      <c r="N104" s="18">
        <f t="shared" si="26"/>
        <v>0</v>
      </c>
      <c r="O104" s="18" t="str">
        <f t="shared" si="42"/>
        <v>T7 (+) - 0 2 1 0</v>
      </c>
      <c r="P104" s="20">
        <f t="shared" si="27"/>
        <v>0</v>
      </c>
      <c r="Q104" s="20">
        <f t="shared" si="28"/>
        <v>0</v>
      </c>
      <c r="R104" s="20">
        <f t="shared" si="29"/>
        <v>0</v>
      </c>
      <c r="S104" s="20">
        <f t="shared" si="30"/>
        <v>0</v>
      </c>
      <c r="T104" s="20">
        <f t="shared" si="31"/>
        <v>0</v>
      </c>
      <c r="U104" s="20">
        <f t="shared" si="32"/>
        <v>0</v>
      </c>
      <c r="V104" s="20">
        <f t="shared" si="33"/>
        <v>0</v>
      </c>
      <c r="W104" s="20">
        <f t="shared" si="34"/>
        <v>0</v>
      </c>
      <c r="X104" s="20">
        <f t="shared" si="35"/>
        <v>0</v>
      </c>
      <c r="Y104" s="20">
        <f t="shared" si="36"/>
        <v>0</v>
      </c>
      <c r="Z104" s="20">
        <f t="shared" si="37"/>
        <v>0</v>
      </c>
      <c r="AA104" s="20">
        <f t="shared" si="38"/>
        <v>0</v>
      </c>
      <c r="AB104" s="20">
        <f t="shared" si="39"/>
        <v>0</v>
      </c>
      <c r="AC104" s="20">
        <f t="shared" si="40"/>
        <v>0</v>
      </c>
      <c r="AD104" s="20">
        <f t="shared" si="41"/>
        <v>0</v>
      </c>
    </row>
    <row r="105" spans="1:30" x14ac:dyDescent="0.35">
      <c r="A105" s="75"/>
      <c r="B105" s="29">
        <v>0</v>
      </c>
      <c r="C105" s="29">
        <v>2</v>
      </c>
      <c r="D105" s="29">
        <v>1</v>
      </c>
      <c r="E105" s="29">
        <v>1</v>
      </c>
      <c r="F105" s="30">
        <v>75</v>
      </c>
      <c r="G105" s="30">
        <v>130</v>
      </c>
      <c r="H105" s="30">
        <v>220</v>
      </c>
      <c r="I105" s="30">
        <v>105.3</v>
      </c>
      <c r="J105" s="31">
        <v>17.899999999999999</v>
      </c>
      <c r="K105" s="31">
        <v>16.8</v>
      </c>
      <c r="L105" s="31">
        <v>17.100000000000001</v>
      </c>
      <c r="N105" s="18">
        <f t="shared" si="26"/>
        <v>0</v>
      </c>
      <c r="O105" s="18" t="str">
        <f t="shared" si="42"/>
        <v>T7 (+) - 0 2 1 1</v>
      </c>
      <c r="P105" s="20">
        <f t="shared" si="27"/>
        <v>0</v>
      </c>
      <c r="Q105" s="20">
        <f t="shared" si="28"/>
        <v>0</v>
      </c>
      <c r="R105" s="20">
        <f t="shared" si="29"/>
        <v>0</v>
      </c>
      <c r="S105" s="20">
        <f t="shared" si="30"/>
        <v>0</v>
      </c>
      <c r="T105" s="20">
        <f t="shared" si="31"/>
        <v>0</v>
      </c>
      <c r="U105" s="20">
        <f t="shared" si="32"/>
        <v>0</v>
      </c>
      <c r="V105" s="20">
        <f t="shared" si="33"/>
        <v>0</v>
      </c>
      <c r="W105" s="20">
        <f t="shared" si="34"/>
        <v>0</v>
      </c>
      <c r="X105" s="20">
        <f t="shared" si="35"/>
        <v>0</v>
      </c>
      <c r="Y105" s="20">
        <f t="shared" si="36"/>
        <v>0</v>
      </c>
      <c r="Z105" s="20">
        <f t="shared" si="37"/>
        <v>0</v>
      </c>
      <c r="AA105" s="20">
        <f t="shared" si="38"/>
        <v>0</v>
      </c>
      <c r="AB105" s="20">
        <f t="shared" si="39"/>
        <v>0</v>
      </c>
      <c r="AC105" s="20">
        <f t="shared" si="40"/>
        <v>0</v>
      </c>
      <c r="AD105" s="20">
        <f t="shared" si="41"/>
        <v>0</v>
      </c>
    </row>
    <row r="106" spans="1:30" x14ac:dyDescent="0.35">
      <c r="A106" s="75"/>
      <c r="B106" s="29">
        <v>0</v>
      </c>
      <c r="C106" s="29">
        <v>2</v>
      </c>
      <c r="D106" s="29">
        <v>2</v>
      </c>
      <c r="E106" s="29">
        <v>0</v>
      </c>
      <c r="F106" s="30">
        <v>75</v>
      </c>
      <c r="G106" s="30">
        <v>130</v>
      </c>
      <c r="H106" s="30">
        <v>220</v>
      </c>
      <c r="I106" s="30">
        <v>106</v>
      </c>
      <c r="J106" s="31">
        <v>18</v>
      </c>
      <c r="K106" s="31">
        <v>16.899999999999999</v>
      </c>
      <c r="L106" s="31">
        <v>17.2</v>
      </c>
      <c r="N106" s="18">
        <f t="shared" si="26"/>
        <v>0</v>
      </c>
      <c r="O106" s="18" t="str">
        <f t="shared" si="42"/>
        <v>T7 (+) - 0 2 2 0</v>
      </c>
      <c r="P106" s="20">
        <f t="shared" si="27"/>
        <v>0</v>
      </c>
      <c r="Q106" s="20">
        <f t="shared" si="28"/>
        <v>0</v>
      </c>
      <c r="R106" s="20">
        <f t="shared" si="29"/>
        <v>0</v>
      </c>
      <c r="S106" s="20">
        <f t="shared" si="30"/>
        <v>0</v>
      </c>
      <c r="T106" s="20">
        <f t="shared" si="31"/>
        <v>0</v>
      </c>
      <c r="U106" s="20">
        <f t="shared" si="32"/>
        <v>0</v>
      </c>
      <c r="V106" s="20">
        <f t="shared" si="33"/>
        <v>0</v>
      </c>
      <c r="W106" s="20">
        <f t="shared" si="34"/>
        <v>0</v>
      </c>
      <c r="X106" s="20">
        <f t="shared" si="35"/>
        <v>0</v>
      </c>
      <c r="Y106" s="20">
        <f t="shared" si="36"/>
        <v>0</v>
      </c>
      <c r="Z106" s="20">
        <f t="shared" si="37"/>
        <v>0</v>
      </c>
      <c r="AA106" s="20">
        <f t="shared" si="38"/>
        <v>0</v>
      </c>
      <c r="AB106" s="20">
        <f t="shared" si="39"/>
        <v>0</v>
      </c>
      <c r="AC106" s="20">
        <f t="shared" si="40"/>
        <v>0</v>
      </c>
      <c r="AD106" s="20">
        <f t="shared" si="41"/>
        <v>0</v>
      </c>
    </row>
    <row r="107" spans="1:30" x14ac:dyDescent="0.35">
      <c r="A107" s="75"/>
      <c r="B107" s="29">
        <v>0</v>
      </c>
      <c r="C107" s="29">
        <v>2</v>
      </c>
      <c r="D107" s="29">
        <v>2</v>
      </c>
      <c r="E107" s="29">
        <v>1</v>
      </c>
      <c r="F107" s="30">
        <v>80</v>
      </c>
      <c r="G107" s="30">
        <v>135</v>
      </c>
      <c r="H107" s="30">
        <v>225</v>
      </c>
      <c r="I107" s="30">
        <v>111</v>
      </c>
      <c r="J107" s="31">
        <v>18.399999999999999</v>
      </c>
      <c r="K107" s="31">
        <v>17.7</v>
      </c>
      <c r="L107" s="31">
        <v>18.100000000000001</v>
      </c>
      <c r="N107" s="18">
        <f t="shared" si="26"/>
        <v>0</v>
      </c>
      <c r="O107" s="18" t="str">
        <f t="shared" si="42"/>
        <v>T7 (+) - 0 2 2 1</v>
      </c>
      <c r="P107" s="20">
        <f t="shared" si="27"/>
        <v>0</v>
      </c>
      <c r="Q107" s="20">
        <f t="shared" si="28"/>
        <v>0</v>
      </c>
      <c r="R107" s="20">
        <f t="shared" si="29"/>
        <v>0</v>
      </c>
      <c r="S107" s="20">
        <f t="shared" si="30"/>
        <v>0</v>
      </c>
      <c r="T107" s="20">
        <f t="shared" si="31"/>
        <v>0</v>
      </c>
      <c r="U107" s="20">
        <f t="shared" si="32"/>
        <v>0</v>
      </c>
      <c r="V107" s="20">
        <f t="shared" si="33"/>
        <v>0</v>
      </c>
      <c r="W107" s="20">
        <f t="shared" si="34"/>
        <v>0</v>
      </c>
      <c r="X107" s="20">
        <f t="shared" si="35"/>
        <v>0</v>
      </c>
      <c r="Y107" s="20">
        <f t="shared" si="36"/>
        <v>0</v>
      </c>
      <c r="Z107" s="20">
        <f t="shared" si="37"/>
        <v>0</v>
      </c>
      <c r="AA107" s="20">
        <f t="shared" si="38"/>
        <v>0</v>
      </c>
      <c r="AB107" s="20">
        <f t="shared" si="39"/>
        <v>0</v>
      </c>
      <c r="AC107" s="20">
        <f t="shared" si="40"/>
        <v>0</v>
      </c>
      <c r="AD107" s="20">
        <f t="shared" si="41"/>
        <v>0</v>
      </c>
    </row>
    <row r="108" spans="1:30" x14ac:dyDescent="0.35">
      <c r="A108" s="75"/>
      <c r="B108" s="29">
        <v>0</v>
      </c>
      <c r="C108" s="29">
        <v>2</v>
      </c>
      <c r="D108" s="29">
        <v>3</v>
      </c>
      <c r="E108" s="29">
        <v>0</v>
      </c>
      <c r="F108" s="30">
        <v>80</v>
      </c>
      <c r="G108" s="30">
        <v>135</v>
      </c>
      <c r="H108" s="30">
        <v>225</v>
      </c>
      <c r="I108" s="30">
        <v>111.7</v>
      </c>
      <c r="J108" s="31">
        <v>18.399999999999999</v>
      </c>
      <c r="K108" s="31">
        <v>17.8</v>
      </c>
      <c r="L108" s="31">
        <v>18.2</v>
      </c>
      <c r="N108" s="18">
        <f t="shared" si="26"/>
        <v>0</v>
      </c>
      <c r="O108" s="18" t="str">
        <f t="shared" si="42"/>
        <v>T7 (+) - 0 2 3 0</v>
      </c>
      <c r="P108" s="20">
        <f t="shared" si="27"/>
        <v>0</v>
      </c>
      <c r="Q108" s="20">
        <f t="shared" si="28"/>
        <v>0</v>
      </c>
      <c r="R108" s="20">
        <f t="shared" si="29"/>
        <v>0</v>
      </c>
      <c r="S108" s="20">
        <f t="shared" si="30"/>
        <v>0</v>
      </c>
      <c r="T108" s="20">
        <f t="shared" si="31"/>
        <v>0</v>
      </c>
      <c r="U108" s="20">
        <f t="shared" si="32"/>
        <v>0</v>
      </c>
      <c r="V108" s="20">
        <f t="shared" si="33"/>
        <v>0</v>
      </c>
      <c r="W108" s="20">
        <f t="shared" si="34"/>
        <v>0</v>
      </c>
      <c r="X108" s="20">
        <f t="shared" si="35"/>
        <v>0</v>
      </c>
      <c r="Y108" s="20">
        <f t="shared" si="36"/>
        <v>0</v>
      </c>
      <c r="Z108" s="20">
        <f t="shared" si="37"/>
        <v>0</v>
      </c>
      <c r="AA108" s="20">
        <f t="shared" si="38"/>
        <v>0</v>
      </c>
      <c r="AB108" s="20">
        <f t="shared" si="39"/>
        <v>0</v>
      </c>
      <c r="AC108" s="20">
        <f t="shared" si="40"/>
        <v>0</v>
      </c>
      <c r="AD108" s="20">
        <f t="shared" si="41"/>
        <v>0</v>
      </c>
    </row>
    <row r="109" spans="1:30" x14ac:dyDescent="0.35">
      <c r="A109" s="75"/>
      <c r="B109" s="29">
        <v>0</v>
      </c>
      <c r="C109" s="29">
        <v>2</v>
      </c>
      <c r="D109" s="29">
        <v>3</v>
      </c>
      <c r="E109" s="29">
        <v>1</v>
      </c>
      <c r="F109" s="30">
        <v>85</v>
      </c>
      <c r="G109" s="30">
        <v>140</v>
      </c>
      <c r="H109" s="30">
        <v>230</v>
      </c>
      <c r="I109" s="30">
        <v>116.7</v>
      </c>
      <c r="J109" s="31">
        <v>18.8</v>
      </c>
      <c r="K109" s="31">
        <v>18</v>
      </c>
      <c r="L109" s="31">
        <v>19.2</v>
      </c>
      <c r="N109" s="18">
        <f t="shared" si="26"/>
        <v>0</v>
      </c>
      <c r="O109" s="18" t="str">
        <f t="shared" si="42"/>
        <v>T7 (+) - 0 2 3 1</v>
      </c>
      <c r="P109" s="20">
        <f t="shared" si="27"/>
        <v>0</v>
      </c>
      <c r="Q109" s="20">
        <f t="shared" si="28"/>
        <v>0</v>
      </c>
      <c r="R109" s="20">
        <f t="shared" si="29"/>
        <v>0</v>
      </c>
      <c r="S109" s="20">
        <f t="shared" si="30"/>
        <v>0</v>
      </c>
      <c r="T109" s="20">
        <f t="shared" si="31"/>
        <v>0</v>
      </c>
      <c r="U109" s="20">
        <f t="shared" si="32"/>
        <v>0</v>
      </c>
      <c r="V109" s="20">
        <f t="shared" si="33"/>
        <v>0</v>
      </c>
      <c r="W109" s="20">
        <f t="shared" si="34"/>
        <v>0</v>
      </c>
      <c r="X109" s="20">
        <f t="shared" si="35"/>
        <v>0</v>
      </c>
      <c r="Y109" s="20">
        <f t="shared" si="36"/>
        <v>0</v>
      </c>
      <c r="Z109" s="20">
        <f t="shared" si="37"/>
        <v>0</v>
      </c>
      <c r="AA109" s="20">
        <f t="shared" si="38"/>
        <v>0</v>
      </c>
      <c r="AB109" s="20">
        <f t="shared" si="39"/>
        <v>0</v>
      </c>
      <c r="AC109" s="20">
        <f t="shared" si="40"/>
        <v>0</v>
      </c>
      <c r="AD109" s="20">
        <f t="shared" si="41"/>
        <v>0</v>
      </c>
    </row>
    <row r="110" spans="1:30" x14ac:dyDescent="0.35">
      <c r="A110" s="75"/>
      <c r="B110" s="29">
        <v>0</v>
      </c>
      <c r="C110" s="29">
        <v>3</v>
      </c>
      <c r="D110" s="29">
        <v>1</v>
      </c>
      <c r="E110" s="29">
        <v>0</v>
      </c>
      <c r="F110" s="30">
        <v>80</v>
      </c>
      <c r="G110" s="30">
        <v>135</v>
      </c>
      <c r="H110" s="30">
        <v>225</v>
      </c>
      <c r="I110" s="30">
        <v>109.9</v>
      </c>
      <c r="J110" s="31">
        <v>18.3</v>
      </c>
      <c r="K110" s="31">
        <v>17.5</v>
      </c>
      <c r="L110" s="31">
        <v>17.8</v>
      </c>
      <c r="N110" s="18">
        <f t="shared" si="26"/>
        <v>0</v>
      </c>
      <c r="O110" s="18" t="str">
        <f t="shared" si="42"/>
        <v>T7 (+) - 0 3 1 0</v>
      </c>
      <c r="P110" s="20">
        <f t="shared" si="27"/>
        <v>0</v>
      </c>
      <c r="Q110" s="20">
        <f t="shared" si="28"/>
        <v>0</v>
      </c>
      <c r="R110" s="20">
        <f t="shared" si="29"/>
        <v>0</v>
      </c>
      <c r="S110" s="20">
        <f t="shared" si="30"/>
        <v>0</v>
      </c>
      <c r="T110" s="20">
        <f t="shared" si="31"/>
        <v>0</v>
      </c>
      <c r="U110" s="20">
        <f t="shared" si="32"/>
        <v>0</v>
      </c>
      <c r="V110" s="20">
        <f t="shared" si="33"/>
        <v>0</v>
      </c>
      <c r="W110" s="20">
        <f t="shared" si="34"/>
        <v>0</v>
      </c>
      <c r="X110" s="20">
        <f t="shared" si="35"/>
        <v>0</v>
      </c>
      <c r="Y110" s="20">
        <f t="shared" si="36"/>
        <v>0</v>
      </c>
      <c r="Z110" s="20">
        <f t="shared" si="37"/>
        <v>0</v>
      </c>
      <c r="AA110" s="20">
        <f t="shared" si="38"/>
        <v>0</v>
      </c>
      <c r="AB110" s="20">
        <f t="shared" si="39"/>
        <v>0</v>
      </c>
      <c r="AC110" s="20">
        <f t="shared" si="40"/>
        <v>0</v>
      </c>
      <c r="AD110" s="20">
        <f t="shared" si="41"/>
        <v>0</v>
      </c>
    </row>
    <row r="111" spans="1:30" x14ac:dyDescent="0.35">
      <c r="A111" s="75"/>
      <c r="B111" s="29">
        <v>0</v>
      </c>
      <c r="C111" s="29">
        <v>3</v>
      </c>
      <c r="D111" s="29">
        <v>1</v>
      </c>
      <c r="E111" s="29">
        <v>1</v>
      </c>
      <c r="F111" s="30">
        <v>85</v>
      </c>
      <c r="G111" s="30">
        <v>140</v>
      </c>
      <c r="H111" s="30">
        <v>230</v>
      </c>
      <c r="I111" s="30">
        <v>114.9</v>
      </c>
      <c r="J111" s="31">
        <v>18.7</v>
      </c>
      <c r="K111" s="31">
        <v>17.899999999999999</v>
      </c>
      <c r="L111" s="31">
        <v>18.8</v>
      </c>
      <c r="N111" s="18">
        <f t="shared" si="26"/>
        <v>0</v>
      </c>
      <c r="O111" s="18" t="str">
        <f t="shared" si="42"/>
        <v>T7 (+) - 0 3 1 1</v>
      </c>
      <c r="P111" s="20">
        <f t="shared" si="27"/>
        <v>0</v>
      </c>
      <c r="Q111" s="20">
        <f t="shared" si="28"/>
        <v>0</v>
      </c>
      <c r="R111" s="20">
        <f t="shared" si="29"/>
        <v>0</v>
      </c>
      <c r="S111" s="20">
        <f t="shared" si="30"/>
        <v>0</v>
      </c>
      <c r="T111" s="20">
        <f t="shared" si="31"/>
        <v>0</v>
      </c>
      <c r="U111" s="20">
        <f t="shared" si="32"/>
        <v>0</v>
      </c>
      <c r="V111" s="20">
        <f t="shared" si="33"/>
        <v>0</v>
      </c>
      <c r="W111" s="20">
        <f t="shared" si="34"/>
        <v>0</v>
      </c>
      <c r="X111" s="20">
        <f t="shared" si="35"/>
        <v>0</v>
      </c>
      <c r="Y111" s="20">
        <f t="shared" si="36"/>
        <v>0</v>
      </c>
      <c r="Z111" s="20">
        <f t="shared" si="37"/>
        <v>0</v>
      </c>
      <c r="AA111" s="20">
        <f t="shared" si="38"/>
        <v>0</v>
      </c>
      <c r="AB111" s="20">
        <f t="shared" si="39"/>
        <v>0</v>
      </c>
      <c r="AC111" s="20">
        <f t="shared" si="40"/>
        <v>0</v>
      </c>
      <c r="AD111" s="20">
        <f t="shared" si="41"/>
        <v>0</v>
      </c>
    </row>
    <row r="112" spans="1:30" x14ac:dyDescent="0.35">
      <c r="A112" s="75"/>
      <c r="B112" s="29">
        <v>0</v>
      </c>
      <c r="C112" s="29">
        <v>3</v>
      </c>
      <c r="D112" s="29">
        <v>2</v>
      </c>
      <c r="E112" s="29">
        <v>0</v>
      </c>
      <c r="F112" s="30">
        <v>85</v>
      </c>
      <c r="G112" s="30">
        <v>140</v>
      </c>
      <c r="H112" s="30">
        <v>230</v>
      </c>
      <c r="I112" s="30">
        <v>115.6</v>
      </c>
      <c r="J112" s="31">
        <v>18.7</v>
      </c>
      <c r="K112" s="31">
        <v>17.899999999999999</v>
      </c>
      <c r="L112" s="31">
        <v>19</v>
      </c>
      <c r="N112" s="18">
        <f t="shared" si="26"/>
        <v>0</v>
      </c>
      <c r="O112" s="18" t="str">
        <f t="shared" si="42"/>
        <v>T7 (+) - 0 3 2 0</v>
      </c>
      <c r="P112" s="20">
        <f t="shared" si="27"/>
        <v>0</v>
      </c>
      <c r="Q112" s="20">
        <f t="shared" si="28"/>
        <v>0</v>
      </c>
      <c r="R112" s="20">
        <f t="shared" si="29"/>
        <v>0</v>
      </c>
      <c r="S112" s="20">
        <f t="shared" si="30"/>
        <v>0</v>
      </c>
      <c r="T112" s="20">
        <f t="shared" si="31"/>
        <v>0</v>
      </c>
      <c r="U112" s="20">
        <f t="shared" si="32"/>
        <v>0</v>
      </c>
      <c r="V112" s="20">
        <f t="shared" si="33"/>
        <v>0</v>
      </c>
      <c r="W112" s="20">
        <f t="shared" si="34"/>
        <v>0</v>
      </c>
      <c r="X112" s="20">
        <f t="shared" si="35"/>
        <v>0</v>
      </c>
      <c r="Y112" s="20">
        <f t="shared" si="36"/>
        <v>0</v>
      </c>
      <c r="Z112" s="20">
        <f t="shared" si="37"/>
        <v>0</v>
      </c>
      <c r="AA112" s="20">
        <f t="shared" si="38"/>
        <v>0</v>
      </c>
      <c r="AB112" s="20">
        <f t="shared" si="39"/>
        <v>0</v>
      </c>
      <c r="AC112" s="20">
        <f t="shared" si="40"/>
        <v>0</v>
      </c>
      <c r="AD112" s="20">
        <f t="shared" si="41"/>
        <v>0</v>
      </c>
    </row>
    <row r="113" spans="1:30" x14ac:dyDescent="0.35">
      <c r="A113" s="75"/>
      <c r="B113" s="29">
        <v>0</v>
      </c>
      <c r="C113" s="29">
        <v>3</v>
      </c>
      <c r="D113" s="29">
        <v>2</v>
      </c>
      <c r="E113" s="29">
        <v>1</v>
      </c>
      <c r="F113" s="30">
        <v>90</v>
      </c>
      <c r="G113" s="30">
        <v>145</v>
      </c>
      <c r="H113" s="30">
        <v>235</v>
      </c>
      <c r="I113" s="30">
        <v>120.6</v>
      </c>
      <c r="J113" s="31">
        <v>19</v>
      </c>
      <c r="K113" s="31">
        <v>18.2</v>
      </c>
      <c r="L113" s="31">
        <v>19.7</v>
      </c>
      <c r="N113" s="18">
        <f t="shared" si="26"/>
        <v>0</v>
      </c>
      <c r="O113" s="18" t="str">
        <f t="shared" si="42"/>
        <v>T7 (+) - 0 3 2 1</v>
      </c>
      <c r="P113" s="20">
        <f t="shared" si="27"/>
        <v>0</v>
      </c>
      <c r="Q113" s="20">
        <f t="shared" si="28"/>
        <v>0</v>
      </c>
      <c r="R113" s="20">
        <f t="shared" si="29"/>
        <v>0</v>
      </c>
      <c r="S113" s="20">
        <f t="shared" si="30"/>
        <v>0</v>
      </c>
      <c r="T113" s="20">
        <f t="shared" si="31"/>
        <v>0</v>
      </c>
      <c r="U113" s="20">
        <f t="shared" si="32"/>
        <v>0</v>
      </c>
      <c r="V113" s="20">
        <f t="shared" si="33"/>
        <v>0</v>
      </c>
      <c r="W113" s="20">
        <f t="shared" si="34"/>
        <v>0</v>
      </c>
      <c r="X113" s="20">
        <f t="shared" si="35"/>
        <v>0</v>
      </c>
      <c r="Y113" s="20">
        <f t="shared" si="36"/>
        <v>0</v>
      </c>
      <c r="Z113" s="20">
        <f t="shared" si="37"/>
        <v>0</v>
      </c>
      <c r="AA113" s="20">
        <f t="shared" si="38"/>
        <v>0</v>
      </c>
      <c r="AB113" s="20">
        <f t="shared" si="39"/>
        <v>0</v>
      </c>
      <c r="AC113" s="20">
        <f t="shared" si="40"/>
        <v>0</v>
      </c>
      <c r="AD113" s="20">
        <f t="shared" si="41"/>
        <v>0</v>
      </c>
    </row>
    <row r="114" spans="1:30" x14ac:dyDescent="0.35">
      <c r="A114" s="75"/>
      <c r="B114" s="29">
        <v>0</v>
      </c>
      <c r="C114" s="29">
        <v>3</v>
      </c>
      <c r="D114" s="29">
        <v>3</v>
      </c>
      <c r="E114" s="29">
        <v>0</v>
      </c>
      <c r="F114" s="30">
        <v>90</v>
      </c>
      <c r="G114" s="30">
        <v>145</v>
      </c>
      <c r="H114" s="30">
        <v>235</v>
      </c>
      <c r="I114" s="30">
        <v>121.3</v>
      </c>
      <c r="J114" s="31">
        <v>19.100000000000001</v>
      </c>
      <c r="K114" s="31">
        <v>18.2</v>
      </c>
      <c r="L114" s="31">
        <v>19.7</v>
      </c>
      <c r="N114" s="18">
        <f t="shared" si="26"/>
        <v>0</v>
      </c>
      <c r="O114" s="18" t="str">
        <f t="shared" si="42"/>
        <v>T7 (+) - 0 3 3 0</v>
      </c>
      <c r="P114" s="20">
        <f t="shared" si="27"/>
        <v>0</v>
      </c>
      <c r="Q114" s="20">
        <f t="shared" si="28"/>
        <v>0</v>
      </c>
      <c r="R114" s="20">
        <f t="shared" si="29"/>
        <v>0</v>
      </c>
      <c r="S114" s="20">
        <f t="shared" si="30"/>
        <v>0</v>
      </c>
      <c r="T114" s="20">
        <f t="shared" si="31"/>
        <v>0</v>
      </c>
      <c r="U114" s="20">
        <f t="shared" si="32"/>
        <v>0</v>
      </c>
      <c r="V114" s="20">
        <f t="shared" si="33"/>
        <v>0</v>
      </c>
      <c r="W114" s="20">
        <f t="shared" si="34"/>
        <v>0</v>
      </c>
      <c r="X114" s="20">
        <f t="shared" si="35"/>
        <v>0</v>
      </c>
      <c r="Y114" s="20">
        <f t="shared" si="36"/>
        <v>0</v>
      </c>
      <c r="Z114" s="20">
        <f t="shared" si="37"/>
        <v>0</v>
      </c>
      <c r="AA114" s="20">
        <f t="shared" si="38"/>
        <v>0</v>
      </c>
      <c r="AB114" s="20">
        <f t="shared" si="39"/>
        <v>0</v>
      </c>
      <c r="AC114" s="20">
        <f t="shared" si="40"/>
        <v>0</v>
      </c>
      <c r="AD114" s="20">
        <f t="shared" si="41"/>
        <v>0</v>
      </c>
    </row>
    <row r="115" spans="1:30" x14ac:dyDescent="0.35">
      <c r="A115" s="76"/>
      <c r="B115" s="29">
        <v>0</v>
      </c>
      <c r="C115" s="29">
        <v>3</v>
      </c>
      <c r="D115" s="29">
        <v>3</v>
      </c>
      <c r="E115" s="29">
        <v>1</v>
      </c>
      <c r="F115" s="30">
        <v>95</v>
      </c>
      <c r="G115" s="30">
        <v>150</v>
      </c>
      <c r="H115" s="30">
        <v>240</v>
      </c>
      <c r="I115" s="30">
        <v>126.3</v>
      </c>
      <c r="J115" s="51"/>
      <c r="K115" s="51"/>
      <c r="L115" s="51"/>
      <c r="N115" s="18">
        <f t="shared" si="26"/>
        <v>0</v>
      </c>
      <c r="O115" s="18" t="str">
        <f t="shared" si="42"/>
        <v>T7 (+) - 0 3 3 1</v>
      </c>
      <c r="P115" s="20">
        <f t="shared" si="27"/>
        <v>0</v>
      </c>
      <c r="Q115" s="20">
        <f t="shared" si="28"/>
        <v>0</v>
      </c>
      <c r="R115" s="20">
        <f t="shared" si="29"/>
        <v>0</v>
      </c>
      <c r="S115" s="20">
        <f t="shared" si="30"/>
        <v>0</v>
      </c>
      <c r="T115" s="20">
        <f t="shared" si="31"/>
        <v>0</v>
      </c>
      <c r="U115" s="20">
        <f t="shared" si="32"/>
        <v>0</v>
      </c>
      <c r="V115" s="20">
        <f t="shared" si="33"/>
        <v>0</v>
      </c>
      <c r="W115" s="20">
        <f t="shared" si="34"/>
        <v>0</v>
      </c>
      <c r="X115" s="20">
        <f t="shared" si="35"/>
        <v>0</v>
      </c>
      <c r="Y115" s="20">
        <f t="shared" si="36"/>
        <v>0</v>
      </c>
      <c r="Z115" s="20">
        <f t="shared" si="37"/>
        <v>0</v>
      </c>
      <c r="AA115" s="20">
        <f t="shared" si="38"/>
        <v>0</v>
      </c>
      <c r="AB115" s="20">
        <f t="shared" si="39"/>
        <v>0</v>
      </c>
      <c r="AC115" s="20">
        <f t="shared" si="40"/>
        <v>0</v>
      </c>
      <c r="AD115" s="20">
        <f t="shared" si="41"/>
        <v>0</v>
      </c>
    </row>
    <row r="117" spans="1:30" hidden="1" x14ac:dyDescent="0.35">
      <c r="A117" s="33" t="str">
        <f>IF(OR(P117=0,S117=0,V117=0,Y117=0,AB117=0),"Le logement selectionné n'est pas compatible avec l'Avis Technique DucoBox Hygro","")</f>
        <v/>
      </c>
      <c r="P117" s="72">
        <f>SUM(P4:R115)</f>
        <v>50</v>
      </c>
      <c r="Q117" s="72"/>
      <c r="R117" s="72"/>
      <c r="S117" s="72">
        <f>SUM(S4:U115)</f>
        <v>105</v>
      </c>
      <c r="T117" s="72"/>
      <c r="U117" s="72"/>
      <c r="V117" s="72">
        <f>SUM(V4:X115)</f>
        <v>195</v>
      </c>
      <c r="W117" s="72"/>
      <c r="X117" s="72"/>
      <c r="Y117" s="72">
        <f>SUM(Y4:AA115)</f>
        <v>73.7</v>
      </c>
      <c r="Z117" s="72"/>
      <c r="AA117" s="72"/>
      <c r="AB117" s="72">
        <f>SUM(AB4:AD115)</f>
        <v>11.8</v>
      </c>
      <c r="AC117" s="72"/>
      <c r="AD117" s="72"/>
    </row>
    <row r="118" spans="1:30" x14ac:dyDescent="0.35">
      <c r="P118" s="72" t="str">
        <f>P2</f>
        <v>Qvmin</v>
      </c>
      <c r="Q118" s="72"/>
      <c r="R118" s="72"/>
      <c r="S118" s="72" t="str">
        <f>S2</f>
        <v>Qvmax-réduit</v>
      </c>
      <c r="T118" s="72"/>
      <c r="U118" s="72"/>
      <c r="V118" s="72" t="str">
        <f>V2</f>
        <v>Qvmax</v>
      </c>
      <c r="W118" s="72"/>
      <c r="X118" s="72"/>
      <c r="Y118" s="72" t="str">
        <f>Y2</f>
        <v>Qvarepspec</v>
      </c>
      <c r="Z118" s="72"/>
      <c r="AA118" s="72"/>
      <c r="AB118" s="72" t="str">
        <f>AB2</f>
        <v>(W-Th-C)</v>
      </c>
      <c r="AC118" s="72"/>
      <c r="AD118" s="72"/>
    </row>
  </sheetData>
  <sheetProtection algorithmName="SHA-512" hashValue="vTpx59zrSXoC4WixpaNgWdcomdYstxn2NKrIHZo3Z1eNzNcUPHegfAJXVQZPaxqmHH+t9mz/nUJd/4DC6cO5Jw==" saltValue="Xm9WdsK8e4azEmGdvKadzA==" spinCount="100000" sheet="1" objects="1" scenarios="1"/>
  <mergeCells count="26">
    <mergeCell ref="A8:A13"/>
    <mergeCell ref="A1:L1"/>
    <mergeCell ref="A2:E2"/>
    <mergeCell ref="F2:I2"/>
    <mergeCell ref="J2:L2"/>
    <mergeCell ref="A4:A7"/>
    <mergeCell ref="A14:A27"/>
    <mergeCell ref="A28:A47"/>
    <mergeCell ref="A48:A67"/>
    <mergeCell ref="A68:A91"/>
    <mergeCell ref="A92:A115"/>
    <mergeCell ref="S2:U2"/>
    <mergeCell ref="V2:X2"/>
    <mergeCell ref="Y2:AA2"/>
    <mergeCell ref="AB2:AD2"/>
    <mergeCell ref="P117:R117"/>
    <mergeCell ref="S117:U117"/>
    <mergeCell ref="V117:X117"/>
    <mergeCell ref="Y117:AA117"/>
    <mergeCell ref="AB117:AD117"/>
    <mergeCell ref="P2:R2"/>
    <mergeCell ref="P118:R118"/>
    <mergeCell ref="S118:U118"/>
    <mergeCell ref="V118:X118"/>
    <mergeCell ref="Y118:AA118"/>
    <mergeCell ref="AB118:AD118"/>
  </mergeCells>
  <conditionalFormatting sqref="P4:R115">
    <cfRule type="cellIs" dxfId="4" priority="5" operator="greaterThan">
      <formula>0</formula>
    </cfRule>
  </conditionalFormatting>
  <conditionalFormatting sqref="S4:U115">
    <cfRule type="cellIs" dxfId="3" priority="4" operator="greaterThan">
      <formula>0</formula>
    </cfRule>
  </conditionalFormatting>
  <conditionalFormatting sqref="V4:X115">
    <cfRule type="cellIs" dxfId="2" priority="3" operator="greaterThan">
      <formula>0</formula>
    </cfRule>
  </conditionalFormatting>
  <conditionalFormatting sqref="Y4:AA115">
    <cfRule type="cellIs" dxfId="1" priority="2" operator="greaterThan">
      <formula>0</formula>
    </cfRule>
  </conditionalFormatting>
  <conditionalFormatting sqref="AB4:AD11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Logiciel BE</vt:lpstr>
      <vt:lpstr>Hygro A</vt:lpstr>
      <vt:lpstr>Hygro B</vt:lpstr>
      <vt:lpstr>'Logiciel BE'!Zone_d_impression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Sallaerts</dc:creator>
  <cp:lastModifiedBy>Francois</cp:lastModifiedBy>
  <cp:lastPrinted>2020-04-01T15:09:04Z</cp:lastPrinted>
  <dcterms:created xsi:type="dcterms:W3CDTF">2018-11-20T15:47:44Z</dcterms:created>
  <dcterms:modified xsi:type="dcterms:W3CDTF">2020-05-28T16:02:25Z</dcterms:modified>
</cp:coreProperties>
</file>